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B7184E34-61A5-41ED-B149-9B070332D418}" xr6:coauthVersionLast="47" xr6:coauthVersionMax="47" xr10:uidLastSave="{00000000-0000-0000-0000-000000000000}"/>
  <bookViews>
    <workbookView xWindow="-120" yWindow="-120" windowWidth="24240" windowHeight="131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<sst xmlns="http://schemas.openxmlformats.org/spreadsheetml/2006/main" count="7215" uniqueCount="96">
  <si>
    <t>Attainment Statistics 2024 - Education Authority - National 2</t>
  </si>
  <si>
    <t>Attainment Statistics 2024 - Education Authority - National 2 presents a summary of entries and attainment for each of the 32 education authorities in Scotland.</t>
  </si>
  <si>
    <t>Reference: 24DAEN2</t>
  </si>
  <si>
    <t>Release date: 10 December 2024</t>
  </si>
  <si>
    <t>Contact name: Chris Boulter</t>
  </si>
  <si>
    <t>Contact email: data.analytics@sqa.org.uk</t>
  </si>
  <si>
    <t>Subject</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</si>
  <si>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</si>
  <si>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</si>
  <si>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</si>
  <si>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</si>
  <si>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</si>
  <si>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</si>
  <si>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</si>
  <si>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</si>
  <si>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</si>
  <si>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</si>
  <si>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</si>
  <si>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</si>
  <si>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</si>
  <si>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</si>
  <si>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</si>
  <si>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</si>
  <si>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</si>
  <si>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</si>
  <si>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</si>
  <si>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</si>
  <si>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</si>
  <si>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[c]</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</si>
  <si>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</si>
  <si>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</si>
  <si>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</si>
  <si>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</si>
  <si>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</si>
  <si>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</si>
  <si>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</si>
  <si>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</si>
  <si>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</si>
  <si>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</si>
  <si>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</si>
  <si>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</si>
  <si>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</si>
  <si>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</si>
  <si>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</si>
  <si>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</si>
  <si>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</si>
  <si>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</si>
  <si>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</si>
  <si>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</si>
  <si>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</si>
  <si>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</si>
  <si>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</si>
  <si>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</si>
  <si>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07 November 2024 following the completion of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</si>
  <si>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</si>
  <si>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</si>
  <si>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</si>
  <si>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</si>
  <si>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The education authority categories used in these statistics result from the related centre types Education Authority - Secondary School and Education Authority - Special School.</t>
  </si>
  <si>
    <t>[note 6]</t>
  </si>
  <si>
    <t>Qualifications with no entries in the reporting period are not included.</t>
  </si>
  <si>
    <t>[note 7]</t>
  </si>
  <si>
    <t>We welcome your feedback on our publications. Should you have any comments on this information release and how to improve it in order to meet your needs please contact us using data.analytics@sqa.org.uk.</t>
  </si>
  <si>
    <t>Table 1: National 2 Attainment - Aberdeen City Council</t>
  </si>
  <si>
    <t>Table 2: National 2 Attainment - Aberdeenshire Council</t>
  </si>
  <si>
    <t>Table 3: National 2 Attainment - Angus Council</t>
  </si>
  <si>
    <t>Table 4: National 2 Attainment - Argyll and Bute Council</t>
  </si>
  <si>
    <t>Table 5: National 2 Attainment - City of Glasgow Council</t>
  </si>
  <si>
    <t>Table 6: National 2 Attainment - Clackmannanshire Council</t>
  </si>
  <si>
    <t>Table 7: National 2 Attainment - Comhairle Nan Eilean Siar</t>
  </si>
  <si>
    <t>Table 8: National 2 Attainment - Dumfries and Galloway Council</t>
  </si>
  <si>
    <t>Table 9: National 2 Attainment - Dundee City Council</t>
  </si>
  <si>
    <t>Table 10: National 2 Attainment - East Ayrshire Council</t>
  </si>
  <si>
    <t>Table 11: National 2 Attainment - East Dunbartonshire Council</t>
  </si>
  <si>
    <t>Table 12: National 2 Attainment - East Lothian Council</t>
  </si>
  <si>
    <t>Table 13: National 2 Attainment - East Renfrewshire Council</t>
  </si>
  <si>
    <t>Table 14: National 2 Attainment - Falkirk Council</t>
  </si>
  <si>
    <t>Table 15: National 2 Attainment - Fife Council</t>
  </si>
  <si>
    <t>Table 16: National 2 Attainment - Highland Council</t>
  </si>
  <si>
    <t>Table 17: National 2 Attainment - Inverclyde Council</t>
  </si>
  <si>
    <t>Table 18: National 2 Attainment - Midlothian Council</t>
  </si>
  <si>
    <t>Table 19: National 2 Attainment - North Ayrshire Council</t>
  </si>
  <si>
    <t>Table 20: National 2 Attainment - North Lanarkshire Council</t>
  </si>
  <si>
    <t>Table 21: National 2 Attainment - Orkney Islands Council</t>
  </si>
  <si>
    <t>Table 22: National 2 Attainment - Perth &amp; Kinross Council</t>
  </si>
  <si>
    <t>Table 23: National 2 Attainment - Renfrewshire Council</t>
  </si>
  <si>
    <t>Table 24: National 2 Attainment - Scottish Borders Council</t>
  </si>
  <si>
    <t>Table 25: National 2 Attainment - Shetland Islands Council</t>
  </si>
  <si>
    <t>Table 26: National 2 Attainment - South Ayrshire Council</t>
  </si>
  <si>
    <t>Table 27: National 2 Attainment - South Lanarkshire Council</t>
  </si>
  <si>
    <t>Table 28: National 2 Attainment - Stirling Council</t>
  </si>
  <si>
    <t>Table 29: National 2 Attainment - The City of Edinburgh Council</t>
  </si>
  <si>
    <t>Table 30: National 2 Attainment - The Moray Council</t>
  </si>
  <si>
    <t>Table 31: National 2 Attainment - West Dunbartonshire Council</t>
  </si>
  <si>
    <t>Table 32: National 2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</si>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</sst>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
      <sz val="12"/>
      <color rgb="FF000000"/>
      <name val="Arial"/>
      <family val="2"/>
    </font>
    <font>
      <u/>
      <sz val="12"/>
      <color theme="10"/>
      <name val="Arial"/>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3">
    <xf numFmtId="0" fontId="0" fillId="0" borderId="0"/>
    <xf numFmtId="0" fontId="3" fillId="0" borderId="3" applyNumberFormat="0" applyFill="0" applyAlignment="0" applyProtection="0"/>
    <xf numFmtId="0" fontId="6" fillId="0" borderId="0" applyNumberFormat="0" applyFill="0" applyBorder="0" applyAlignment="0" applyProtection="0"/>
  </cellStyleXfs>
  <cellXfs count="16">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xf numFmtId="0" fontId="5" fillId="0" borderId="0" xfId="0" applyFont="1" applyAlignment="1">
      <alignment vertical="top"/>
    </xf>
    <xf numFmtId="0" fontId="6" fillId="0" borderId="0" xfId="2" applyAlignment="1">
      <alignment vertical="top"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_attainment_aberdeen_city_council" displayName="table_1_national_2_attainment_aberdeen_city_council" ref="A4:S23" totalsRowShown="0">
  <tableColumns count="19">
    <tableColumn id="1" xr3:uid="{00000000-0010-0000-0000-000001000000}" name="Subject"/>
    <tableColumn id="2" xr3:uid="{00000000-0010-0000-0000-000002000000}" name="Awarded Count 2024"/>
    <tableColumn id="3" xr3:uid="{00000000-0010-0000-0000-000003000000}" name="Awarded Percentage 2024"/>
    <tableColumn id="4" xr3:uid="{00000000-0010-0000-0000-000004000000}" name="Entries 2024"/>
    <tableColumn id="5" xr3:uid="{00000000-0010-0000-0000-000005000000}" name="Awarded Count 2023"/>
    <tableColumn id="6" xr3:uid="{00000000-0010-0000-0000-000006000000}" name="Awarded Percentage 2023"/>
    <tableColumn id="7" xr3:uid="{00000000-0010-0000-0000-000007000000}" name="Entries 2023"/>
    <tableColumn id="8" xr3:uid="{00000000-0010-0000-0000-000008000000}" name="Awarded Count 2022"/>
    <tableColumn id="9" xr3:uid="{00000000-0010-0000-0000-000009000000}" name="Awarded Percentage 2022"/>
    <tableColumn id="10" xr3:uid="{00000000-0010-0000-0000-00000A000000}" name="Entries 2022"/>
    <tableColumn id="11" xr3:uid="{00000000-0010-0000-0000-00000B000000}" name="Awarded Count 2021"/>
    <tableColumn id="12" xr3:uid="{00000000-0010-0000-0000-00000C000000}" name="Awarded Percentage 2021"/>
    <tableColumn id="13" xr3:uid="{00000000-0010-0000-0000-00000D000000}" name="Entries 2021"/>
    <tableColumn id="14" xr3:uid="{00000000-0010-0000-0000-00000E000000}" name="Awarded Count 2020"/>
    <tableColumn id="15" xr3:uid="{00000000-0010-0000-0000-00000F000000}" name="Awarded Percentage 2020"/>
    <tableColumn id="16" xr3:uid="{00000000-0010-0000-0000-000010000000}" name="Entries 2020"/>
    <tableColumn id="17" xr3:uid="{00000000-0010-0000-0000-000011000000}" name="Awarded Count 2019"/>
    <tableColumn id="18" xr3:uid="{00000000-0010-0000-0000-000012000000}" name="Awarded Percentage 2019"/>
    <tableColumn id="19" xr3:uid="{00000000-0010-0000-0000-000013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2_attainment_east_ayrshire_council" displayName="table_10_national_2_attainment_east_ayrshire_council" ref="A4:S23" totalsRowShown="0">
  <tableColumns count="19">
    <tableColumn id="1" xr3:uid="{00000000-0010-0000-0900-000001000000}" name="Subject"/>
    <tableColumn id="2" xr3:uid="{00000000-0010-0000-0900-000002000000}" name="Awarded Count 2024"/>
    <tableColumn id="3" xr3:uid="{00000000-0010-0000-0900-000003000000}" name="Awarded Percentage 2024"/>
    <tableColumn id="4" xr3:uid="{00000000-0010-0000-0900-000004000000}" name="Entries 2024"/>
    <tableColumn id="5" xr3:uid="{00000000-0010-0000-0900-000005000000}" name="Awarded Count 2023"/>
    <tableColumn id="6" xr3:uid="{00000000-0010-0000-0900-000006000000}" name="Awarded Percentage 2023"/>
    <tableColumn id="7" xr3:uid="{00000000-0010-0000-0900-000007000000}" name="Entries 2023"/>
    <tableColumn id="8" xr3:uid="{00000000-0010-0000-0900-000008000000}" name="Awarded Count 2022"/>
    <tableColumn id="9" xr3:uid="{00000000-0010-0000-0900-000009000000}" name="Awarded Percentage 2022"/>
    <tableColumn id="10" xr3:uid="{00000000-0010-0000-0900-00000A000000}" name="Entries 2022"/>
    <tableColumn id="11" xr3:uid="{00000000-0010-0000-0900-00000B000000}" name="Awarded Count 2021"/>
    <tableColumn id="12" xr3:uid="{00000000-0010-0000-0900-00000C000000}" name="Awarded Percentage 2021"/>
    <tableColumn id="13" xr3:uid="{00000000-0010-0000-0900-00000D000000}" name="Entries 2021"/>
    <tableColumn id="14" xr3:uid="{00000000-0010-0000-0900-00000E000000}" name="Awarded Count 2020"/>
    <tableColumn id="15" xr3:uid="{00000000-0010-0000-0900-00000F000000}" name="Awarded Percentage 2020"/>
    <tableColumn id="16" xr3:uid="{00000000-0010-0000-0900-000010000000}" name="Entries 2020"/>
    <tableColumn id="17" xr3:uid="{00000000-0010-0000-0900-000011000000}" name="Awarded Count 2019"/>
    <tableColumn id="18" xr3:uid="{00000000-0010-0000-0900-000012000000}" name="Awarded Percentage 2019"/>
    <tableColumn id="19" xr3:uid="{00000000-0010-0000-0900-000013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2_attainment_east_dunbartonshire_council" displayName="table_11_national_2_attainment_east_dunbartonshire_council" ref="A4:S23" totalsRowShown="0">
  <tableColumns count="19">
    <tableColumn id="1" xr3:uid="{00000000-0010-0000-0A00-000001000000}" name="Subject"/>
    <tableColumn id="2" xr3:uid="{00000000-0010-0000-0A00-000002000000}" name="Awarded Count 2024"/>
    <tableColumn id="3" xr3:uid="{00000000-0010-0000-0A00-000003000000}" name="Awarded Percentage 2024"/>
    <tableColumn id="4" xr3:uid="{00000000-0010-0000-0A00-000004000000}" name="Entries 2024"/>
    <tableColumn id="5" xr3:uid="{00000000-0010-0000-0A00-000005000000}" name="Awarded Count 2023"/>
    <tableColumn id="6" xr3:uid="{00000000-0010-0000-0A00-000006000000}" name="Awarded Percentage 2023"/>
    <tableColumn id="7" xr3:uid="{00000000-0010-0000-0A00-000007000000}" name="Entries 2023"/>
    <tableColumn id="8" xr3:uid="{00000000-0010-0000-0A00-000008000000}" name="Awarded Count 2022"/>
    <tableColumn id="9" xr3:uid="{00000000-0010-0000-0A00-000009000000}" name="Awarded Percentage 2022"/>
    <tableColumn id="10" xr3:uid="{00000000-0010-0000-0A00-00000A000000}" name="Entries 2022"/>
    <tableColumn id="11" xr3:uid="{00000000-0010-0000-0A00-00000B000000}" name="Awarded Count 2021"/>
    <tableColumn id="12" xr3:uid="{00000000-0010-0000-0A00-00000C000000}" name="Awarded Percentage 2021"/>
    <tableColumn id="13" xr3:uid="{00000000-0010-0000-0A00-00000D000000}" name="Entries 2021"/>
    <tableColumn id="14" xr3:uid="{00000000-0010-0000-0A00-00000E000000}" name="Awarded Count 2020"/>
    <tableColumn id="15" xr3:uid="{00000000-0010-0000-0A00-00000F000000}" name="Awarded Percentage 2020"/>
    <tableColumn id="16" xr3:uid="{00000000-0010-0000-0A00-000010000000}" name="Entries 2020"/>
    <tableColumn id="17" xr3:uid="{00000000-0010-0000-0A00-000011000000}" name="Awarded Count 2019"/>
    <tableColumn id="18" xr3:uid="{00000000-0010-0000-0A00-000012000000}" name="Awarded Percentage 2019"/>
    <tableColumn id="19" xr3:uid="{00000000-0010-0000-0A00-000013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2_attainment_east_lothian_council" displayName="table_12_national_2_attainment_east_lothian_council" ref="A4:S23" totalsRowShown="0">
  <tableColumns count="19">
    <tableColumn id="1" xr3:uid="{00000000-0010-0000-0B00-000001000000}" name="Subject"/>
    <tableColumn id="2" xr3:uid="{00000000-0010-0000-0B00-000002000000}" name="Awarded Count 2024"/>
    <tableColumn id="3" xr3:uid="{00000000-0010-0000-0B00-000003000000}" name="Awarded Percentage 2024"/>
    <tableColumn id="4" xr3:uid="{00000000-0010-0000-0B00-000004000000}" name="Entries 2024"/>
    <tableColumn id="5" xr3:uid="{00000000-0010-0000-0B00-000005000000}" name="Awarded Count 2023"/>
    <tableColumn id="6" xr3:uid="{00000000-0010-0000-0B00-000006000000}" name="Awarded Percentage 2023"/>
    <tableColumn id="7" xr3:uid="{00000000-0010-0000-0B00-000007000000}" name="Entries 2023"/>
    <tableColumn id="8" xr3:uid="{00000000-0010-0000-0B00-000008000000}" name="Awarded Count 2022"/>
    <tableColumn id="9" xr3:uid="{00000000-0010-0000-0B00-000009000000}" name="Awarded Percentage 2022"/>
    <tableColumn id="10" xr3:uid="{00000000-0010-0000-0B00-00000A000000}" name="Entries 2022"/>
    <tableColumn id="11" xr3:uid="{00000000-0010-0000-0B00-00000B000000}" name="Awarded Count 2021"/>
    <tableColumn id="12" xr3:uid="{00000000-0010-0000-0B00-00000C000000}" name="Awarded Percentage 2021"/>
    <tableColumn id="13" xr3:uid="{00000000-0010-0000-0B00-00000D000000}" name="Entries 2021"/>
    <tableColumn id="14" xr3:uid="{00000000-0010-0000-0B00-00000E000000}" name="Awarded Count 2020"/>
    <tableColumn id="15" xr3:uid="{00000000-0010-0000-0B00-00000F000000}" name="Awarded Percentage 2020"/>
    <tableColumn id="16" xr3:uid="{00000000-0010-0000-0B00-000010000000}" name="Entries 2020"/>
    <tableColumn id="17" xr3:uid="{00000000-0010-0000-0B00-000011000000}" name="Awarded Count 2019"/>
    <tableColumn id="18" xr3:uid="{00000000-0010-0000-0B00-000012000000}" name="Awarded Percentage 2019"/>
    <tableColumn id="19" xr3:uid="{00000000-0010-0000-0B00-000013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2_attainment_east_renfrewshire_council" displayName="table_13_national_2_attainment_east_renfrewshire_council" ref="A4:S23" totalsRowShown="0">
  <tableColumns count="19">
    <tableColumn id="1" xr3:uid="{00000000-0010-0000-0C00-000001000000}" name="Subject"/>
    <tableColumn id="2" xr3:uid="{00000000-0010-0000-0C00-000002000000}" name="Awarded Count 2024"/>
    <tableColumn id="3" xr3:uid="{00000000-0010-0000-0C00-000003000000}" name="Awarded Percentage 2024"/>
    <tableColumn id="4" xr3:uid="{00000000-0010-0000-0C00-000004000000}" name="Entries 2024"/>
    <tableColumn id="5" xr3:uid="{00000000-0010-0000-0C00-000005000000}" name="Awarded Count 2023"/>
    <tableColumn id="6" xr3:uid="{00000000-0010-0000-0C00-000006000000}" name="Awarded Percentage 2023"/>
    <tableColumn id="7" xr3:uid="{00000000-0010-0000-0C00-000007000000}" name="Entries 2023"/>
    <tableColumn id="8" xr3:uid="{00000000-0010-0000-0C00-000008000000}" name="Awarded Count 2022"/>
    <tableColumn id="9" xr3:uid="{00000000-0010-0000-0C00-000009000000}" name="Awarded Percentage 2022"/>
    <tableColumn id="10" xr3:uid="{00000000-0010-0000-0C00-00000A000000}" name="Entries 2022"/>
    <tableColumn id="11" xr3:uid="{00000000-0010-0000-0C00-00000B000000}" name="Awarded Count 2021"/>
    <tableColumn id="12" xr3:uid="{00000000-0010-0000-0C00-00000C000000}" name="Awarded Percentage 2021"/>
    <tableColumn id="13" xr3:uid="{00000000-0010-0000-0C00-00000D000000}" name="Entries 2021"/>
    <tableColumn id="14" xr3:uid="{00000000-0010-0000-0C00-00000E000000}" name="Awarded Count 2020"/>
    <tableColumn id="15" xr3:uid="{00000000-0010-0000-0C00-00000F000000}" name="Awarded Percentage 2020"/>
    <tableColumn id="16" xr3:uid="{00000000-0010-0000-0C00-000010000000}" name="Entries 2020"/>
    <tableColumn id="17" xr3:uid="{00000000-0010-0000-0C00-000011000000}" name="Awarded Count 2019"/>
    <tableColumn id="18" xr3:uid="{00000000-0010-0000-0C00-000012000000}" name="Awarded Percentage 2019"/>
    <tableColumn id="19" xr3:uid="{00000000-0010-0000-0C00-000013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2_attainment_falkirk_council" displayName="table_14_national_2_attainment_falkirk_council" ref="A4:S23" totalsRowShown="0">
  <tableColumns count="19">
    <tableColumn id="1" xr3:uid="{00000000-0010-0000-0D00-000001000000}" name="Subject"/>
    <tableColumn id="2" xr3:uid="{00000000-0010-0000-0D00-000002000000}" name="Awarded Count 2024"/>
    <tableColumn id="3" xr3:uid="{00000000-0010-0000-0D00-000003000000}" name="Awarded Percentage 2024"/>
    <tableColumn id="4" xr3:uid="{00000000-0010-0000-0D00-000004000000}" name="Entries 2024"/>
    <tableColumn id="5" xr3:uid="{00000000-0010-0000-0D00-000005000000}" name="Awarded Count 2023"/>
    <tableColumn id="6" xr3:uid="{00000000-0010-0000-0D00-000006000000}" name="Awarded Percentage 2023"/>
    <tableColumn id="7" xr3:uid="{00000000-0010-0000-0D00-000007000000}" name="Entries 2023"/>
    <tableColumn id="8" xr3:uid="{00000000-0010-0000-0D00-000008000000}" name="Awarded Count 2022"/>
    <tableColumn id="9" xr3:uid="{00000000-0010-0000-0D00-000009000000}" name="Awarded Percentage 2022"/>
    <tableColumn id="10" xr3:uid="{00000000-0010-0000-0D00-00000A000000}" name="Entries 2022"/>
    <tableColumn id="11" xr3:uid="{00000000-0010-0000-0D00-00000B000000}" name="Awarded Count 2021"/>
    <tableColumn id="12" xr3:uid="{00000000-0010-0000-0D00-00000C000000}" name="Awarded Percentage 2021"/>
    <tableColumn id="13" xr3:uid="{00000000-0010-0000-0D00-00000D000000}" name="Entries 2021"/>
    <tableColumn id="14" xr3:uid="{00000000-0010-0000-0D00-00000E000000}" name="Awarded Count 2020"/>
    <tableColumn id="15" xr3:uid="{00000000-0010-0000-0D00-00000F000000}" name="Awarded Percentage 2020"/>
    <tableColumn id="16" xr3:uid="{00000000-0010-0000-0D00-000010000000}" name="Entries 2020"/>
    <tableColumn id="17" xr3:uid="{00000000-0010-0000-0D00-000011000000}" name="Awarded Count 2019"/>
    <tableColumn id="18" xr3:uid="{00000000-0010-0000-0D00-000012000000}" name="Awarded Percentage 2019"/>
    <tableColumn id="19" xr3:uid="{00000000-0010-0000-0D00-000013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2_attainment_fife_council" displayName="table_15_national_2_attainment_fife_council" ref="A4:S23" totalsRowShown="0">
  <tableColumns count="19">
    <tableColumn id="1" xr3:uid="{00000000-0010-0000-0E00-000001000000}" name="Subject"/>
    <tableColumn id="2" xr3:uid="{00000000-0010-0000-0E00-000002000000}" name="Awarded Count 2024"/>
    <tableColumn id="3" xr3:uid="{00000000-0010-0000-0E00-000003000000}" name="Awarded Percentage 2024"/>
    <tableColumn id="4" xr3:uid="{00000000-0010-0000-0E00-000004000000}" name="Entries 2024"/>
    <tableColumn id="5" xr3:uid="{00000000-0010-0000-0E00-000005000000}" name="Awarded Count 2023"/>
    <tableColumn id="6" xr3:uid="{00000000-0010-0000-0E00-000006000000}" name="Awarded Percentage 2023"/>
    <tableColumn id="7" xr3:uid="{00000000-0010-0000-0E00-000007000000}" name="Entries 2023"/>
    <tableColumn id="8" xr3:uid="{00000000-0010-0000-0E00-000008000000}" name="Awarded Count 2022"/>
    <tableColumn id="9" xr3:uid="{00000000-0010-0000-0E00-000009000000}" name="Awarded Percentage 2022"/>
    <tableColumn id="10" xr3:uid="{00000000-0010-0000-0E00-00000A000000}" name="Entries 2022"/>
    <tableColumn id="11" xr3:uid="{00000000-0010-0000-0E00-00000B000000}" name="Awarded Count 2021"/>
    <tableColumn id="12" xr3:uid="{00000000-0010-0000-0E00-00000C000000}" name="Awarded Percentage 2021"/>
    <tableColumn id="13" xr3:uid="{00000000-0010-0000-0E00-00000D000000}" name="Entries 2021"/>
    <tableColumn id="14" xr3:uid="{00000000-0010-0000-0E00-00000E000000}" name="Awarded Count 2020"/>
    <tableColumn id="15" xr3:uid="{00000000-0010-0000-0E00-00000F000000}" name="Awarded Percentage 2020"/>
    <tableColumn id="16" xr3:uid="{00000000-0010-0000-0E00-000010000000}" name="Entries 2020"/>
    <tableColumn id="17" xr3:uid="{00000000-0010-0000-0E00-000011000000}" name="Awarded Count 2019"/>
    <tableColumn id="18" xr3:uid="{00000000-0010-0000-0E00-000012000000}" name="Awarded Percentage 2019"/>
    <tableColumn id="19" xr3:uid="{00000000-0010-0000-0E00-000013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2_attainment_highland_council" displayName="table_16_national_2_attainment_highland_council" ref="A4:S23" totalsRowShown="0">
  <tableColumns count="19">
    <tableColumn id="1" xr3:uid="{00000000-0010-0000-0F00-000001000000}" name="Subject"/>
    <tableColumn id="2" xr3:uid="{00000000-0010-0000-0F00-000002000000}" name="Awarded Count 2024"/>
    <tableColumn id="3" xr3:uid="{00000000-0010-0000-0F00-000003000000}" name="Awarded Percentage 2024"/>
    <tableColumn id="4" xr3:uid="{00000000-0010-0000-0F00-000004000000}" name="Entries 2024"/>
    <tableColumn id="5" xr3:uid="{00000000-0010-0000-0F00-000005000000}" name="Awarded Count 2023"/>
    <tableColumn id="6" xr3:uid="{00000000-0010-0000-0F00-000006000000}" name="Awarded Percentage 2023"/>
    <tableColumn id="7" xr3:uid="{00000000-0010-0000-0F00-000007000000}" name="Entries 2023"/>
    <tableColumn id="8" xr3:uid="{00000000-0010-0000-0F00-000008000000}" name="Awarded Count 2022"/>
    <tableColumn id="9" xr3:uid="{00000000-0010-0000-0F00-000009000000}" name="Awarded Percentage 2022"/>
    <tableColumn id="10" xr3:uid="{00000000-0010-0000-0F00-00000A000000}" name="Entries 2022"/>
    <tableColumn id="11" xr3:uid="{00000000-0010-0000-0F00-00000B000000}" name="Awarded Count 2021"/>
    <tableColumn id="12" xr3:uid="{00000000-0010-0000-0F00-00000C000000}" name="Awarded Percentage 2021"/>
    <tableColumn id="13" xr3:uid="{00000000-0010-0000-0F00-00000D000000}" name="Entries 2021"/>
    <tableColumn id="14" xr3:uid="{00000000-0010-0000-0F00-00000E000000}" name="Awarded Count 2020"/>
    <tableColumn id="15" xr3:uid="{00000000-0010-0000-0F00-00000F000000}" name="Awarded Percentage 2020"/>
    <tableColumn id="16" xr3:uid="{00000000-0010-0000-0F00-000010000000}" name="Entries 2020"/>
    <tableColumn id="17" xr3:uid="{00000000-0010-0000-0F00-000011000000}" name="Awarded Count 2019"/>
    <tableColumn id="18" xr3:uid="{00000000-0010-0000-0F00-000012000000}" name="Awarded Percentage 2019"/>
    <tableColumn id="19" xr3:uid="{00000000-0010-0000-0F00-000013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2_attainment_inverclyde_council" displayName="table_17_national_2_attainment_inverclyde_council" ref="A4:S23" totalsRowShown="0">
  <tableColumns count="19">
    <tableColumn id="1" xr3:uid="{00000000-0010-0000-1000-000001000000}" name="Subject"/>
    <tableColumn id="2" xr3:uid="{00000000-0010-0000-1000-000002000000}" name="Awarded Count 2024"/>
    <tableColumn id="3" xr3:uid="{00000000-0010-0000-1000-000003000000}" name="Awarded Percentage 2024"/>
    <tableColumn id="4" xr3:uid="{00000000-0010-0000-1000-000004000000}" name="Entries 2024"/>
    <tableColumn id="5" xr3:uid="{00000000-0010-0000-1000-000005000000}" name="Awarded Count 2023"/>
    <tableColumn id="6" xr3:uid="{00000000-0010-0000-1000-000006000000}" name="Awarded Percentage 2023"/>
    <tableColumn id="7" xr3:uid="{00000000-0010-0000-1000-000007000000}" name="Entries 2023"/>
    <tableColumn id="8" xr3:uid="{00000000-0010-0000-1000-000008000000}" name="Awarded Count 2022"/>
    <tableColumn id="9" xr3:uid="{00000000-0010-0000-1000-000009000000}" name="Awarded Percentage 2022"/>
    <tableColumn id="10" xr3:uid="{00000000-0010-0000-1000-00000A000000}" name="Entries 2022"/>
    <tableColumn id="11" xr3:uid="{00000000-0010-0000-1000-00000B000000}" name="Awarded Count 2021"/>
    <tableColumn id="12" xr3:uid="{00000000-0010-0000-1000-00000C000000}" name="Awarded Percentage 2021"/>
    <tableColumn id="13" xr3:uid="{00000000-0010-0000-1000-00000D000000}" name="Entries 2021"/>
    <tableColumn id="14" xr3:uid="{00000000-0010-0000-1000-00000E000000}" name="Awarded Count 2020"/>
    <tableColumn id="15" xr3:uid="{00000000-0010-0000-1000-00000F000000}" name="Awarded Percentage 2020"/>
    <tableColumn id="16" xr3:uid="{00000000-0010-0000-1000-000010000000}" name="Entries 2020"/>
    <tableColumn id="17" xr3:uid="{00000000-0010-0000-1000-000011000000}" name="Awarded Count 2019"/>
    <tableColumn id="18" xr3:uid="{00000000-0010-0000-1000-000012000000}" name="Awarded Percentage 2019"/>
    <tableColumn id="19" xr3:uid="{00000000-0010-0000-1000-000013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2_attainment_midlothian_council" displayName="table_18_national_2_attainment_midlothian_council" ref="A4:S23" totalsRowShown="0">
  <tableColumns count="19">
    <tableColumn id="1" xr3:uid="{00000000-0010-0000-1100-000001000000}" name="Subject"/>
    <tableColumn id="2" xr3:uid="{00000000-0010-0000-1100-000002000000}" name="Awarded Count 2024"/>
    <tableColumn id="3" xr3:uid="{00000000-0010-0000-1100-000003000000}" name="Awarded Percentage 2024"/>
    <tableColumn id="4" xr3:uid="{00000000-0010-0000-1100-000004000000}" name="Entries 2024"/>
    <tableColumn id="5" xr3:uid="{00000000-0010-0000-1100-000005000000}" name="Awarded Count 2023"/>
    <tableColumn id="6" xr3:uid="{00000000-0010-0000-1100-000006000000}" name="Awarded Percentage 2023"/>
    <tableColumn id="7" xr3:uid="{00000000-0010-0000-1100-000007000000}" name="Entries 2023"/>
    <tableColumn id="8" xr3:uid="{00000000-0010-0000-1100-000008000000}" name="Awarded Count 2022"/>
    <tableColumn id="9" xr3:uid="{00000000-0010-0000-1100-000009000000}" name="Awarded Percentage 2022"/>
    <tableColumn id="10" xr3:uid="{00000000-0010-0000-1100-00000A000000}" name="Entries 2022"/>
    <tableColumn id="11" xr3:uid="{00000000-0010-0000-1100-00000B000000}" name="Awarded Count 2021"/>
    <tableColumn id="12" xr3:uid="{00000000-0010-0000-1100-00000C000000}" name="Awarded Percentage 2021"/>
    <tableColumn id="13" xr3:uid="{00000000-0010-0000-1100-00000D000000}" name="Entries 2021"/>
    <tableColumn id="14" xr3:uid="{00000000-0010-0000-1100-00000E000000}" name="Awarded Count 2020"/>
    <tableColumn id="15" xr3:uid="{00000000-0010-0000-1100-00000F000000}" name="Awarded Percentage 2020"/>
    <tableColumn id="16" xr3:uid="{00000000-0010-0000-1100-000010000000}" name="Entries 2020"/>
    <tableColumn id="17" xr3:uid="{00000000-0010-0000-1100-000011000000}" name="Awarded Count 2019"/>
    <tableColumn id="18" xr3:uid="{00000000-0010-0000-1100-000012000000}" name="Awarded Percentage 2019"/>
    <tableColumn id="19" xr3:uid="{00000000-0010-0000-1100-000013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2_attainment_north_ayrshire_council" displayName="table_19_national_2_attainment_north_ayrshire_council" ref="A4:S23" totalsRowShown="0">
  <tableColumns count="19">
    <tableColumn id="1" xr3:uid="{00000000-0010-0000-1200-000001000000}" name="Subject"/>
    <tableColumn id="2" xr3:uid="{00000000-0010-0000-1200-000002000000}" name="Awarded Count 2024"/>
    <tableColumn id="3" xr3:uid="{00000000-0010-0000-1200-000003000000}" name="Awarded Percentage 2024"/>
    <tableColumn id="4" xr3:uid="{00000000-0010-0000-1200-000004000000}" name="Entries 2024"/>
    <tableColumn id="5" xr3:uid="{00000000-0010-0000-1200-000005000000}" name="Awarded Count 2023"/>
    <tableColumn id="6" xr3:uid="{00000000-0010-0000-1200-000006000000}" name="Awarded Percentage 2023"/>
    <tableColumn id="7" xr3:uid="{00000000-0010-0000-1200-000007000000}" name="Entries 2023"/>
    <tableColumn id="8" xr3:uid="{00000000-0010-0000-1200-000008000000}" name="Awarded Count 2022"/>
    <tableColumn id="9" xr3:uid="{00000000-0010-0000-1200-000009000000}" name="Awarded Percentage 2022"/>
    <tableColumn id="10" xr3:uid="{00000000-0010-0000-1200-00000A000000}" name="Entries 2022"/>
    <tableColumn id="11" xr3:uid="{00000000-0010-0000-1200-00000B000000}" name="Awarded Count 2021"/>
    <tableColumn id="12" xr3:uid="{00000000-0010-0000-1200-00000C000000}" name="Awarded Percentage 2021"/>
    <tableColumn id="13" xr3:uid="{00000000-0010-0000-1200-00000D000000}" name="Entries 2021"/>
    <tableColumn id="14" xr3:uid="{00000000-0010-0000-1200-00000E000000}" name="Awarded Count 2020"/>
    <tableColumn id="15" xr3:uid="{00000000-0010-0000-1200-00000F000000}" name="Awarded Percentage 2020"/>
    <tableColumn id="16" xr3:uid="{00000000-0010-0000-1200-000010000000}" name="Entries 2020"/>
    <tableColumn id="17" xr3:uid="{00000000-0010-0000-1200-000011000000}" name="Awarded Count 2019"/>
    <tableColumn id="18" xr3:uid="{00000000-0010-0000-1200-000012000000}" name="Awarded Percentage 2019"/>
    <tableColumn id="19" xr3:uid="{00000000-0010-0000-1200-000013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2_attainment_aberdeenshire_council" displayName="table_2_national_2_attainment_aberdeenshire_council" ref="A4:S23" totalsRowShown="0">
  <tableColumns count="19">
    <tableColumn id="1" xr3:uid="{00000000-0010-0000-0100-000001000000}" name="Subject"/>
    <tableColumn id="2" xr3:uid="{00000000-0010-0000-0100-000002000000}" name="Awarded Count 2024"/>
    <tableColumn id="3" xr3:uid="{00000000-0010-0000-0100-000003000000}" name="Awarded Percentage 2024"/>
    <tableColumn id="4" xr3:uid="{00000000-0010-0000-0100-000004000000}" name="Entries 2024"/>
    <tableColumn id="5" xr3:uid="{00000000-0010-0000-0100-000005000000}" name="Awarded Count 2023"/>
    <tableColumn id="6" xr3:uid="{00000000-0010-0000-0100-000006000000}" name="Awarded Percentage 2023"/>
    <tableColumn id="7" xr3:uid="{00000000-0010-0000-0100-000007000000}" name="Entries 2023"/>
    <tableColumn id="8" xr3:uid="{00000000-0010-0000-0100-000008000000}" name="Awarded Count 2022"/>
    <tableColumn id="9" xr3:uid="{00000000-0010-0000-0100-000009000000}" name="Awarded Percentage 2022"/>
    <tableColumn id="10" xr3:uid="{00000000-0010-0000-0100-00000A000000}" name="Entries 2022"/>
    <tableColumn id="11" xr3:uid="{00000000-0010-0000-0100-00000B000000}" name="Awarded Count 2021"/>
    <tableColumn id="12" xr3:uid="{00000000-0010-0000-0100-00000C000000}" name="Awarded Percentage 2021"/>
    <tableColumn id="13" xr3:uid="{00000000-0010-0000-0100-00000D000000}" name="Entries 2021"/>
    <tableColumn id="14" xr3:uid="{00000000-0010-0000-0100-00000E000000}" name="Awarded Count 2020"/>
    <tableColumn id="15" xr3:uid="{00000000-0010-0000-0100-00000F000000}" name="Awarded Percentage 2020"/>
    <tableColumn id="16" xr3:uid="{00000000-0010-0000-0100-000010000000}" name="Entries 2020"/>
    <tableColumn id="17" xr3:uid="{00000000-0010-0000-0100-000011000000}" name="Awarded Count 2019"/>
    <tableColumn id="18" xr3:uid="{00000000-0010-0000-0100-000012000000}" name="Awarded Percentage 2019"/>
    <tableColumn id="19" xr3:uid="{00000000-0010-0000-0100-000013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2_attainment_north_lanarkshire_council" displayName="table_20_national_2_attainment_north_lanarkshire_council" ref="A4:S23" totalsRowShown="0">
  <tableColumns count="19">
    <tableColumn id="1" xr3:uid="{00000000-0010-0000-1300-000001000000}" name="Subject"/>
    <tableColumn id="2" xr3:uid="{00000000-0010-0000-1300-000002000000}" name="Awarded Count 2024"/>
    <tableColumn id="3" xr3:uid="{00000000-0010-0000-1300-000003000000}" name="Awarded Percentage 2024"/>
    <tableColumn id="4" xr3:uid="{00000000-0010-0000-1300-000004000000}" name="Entries 2024"/>
    <tableColumn id="5" xr3:uid="{00000000-0010-0000-1300-000005000000}" name="Awarded Count 2023"/>
    <tableColumn id="6" xr3:uid="{00000000-0010-0000-1300-000006000000}" name="Awarded Percentage 2023"/>
    <tableColumn id="7" xr3:uid="{00000000-0010-0000-1300-000007000000}" name="Entries 2023"/>
    <tableColumn id="8" xr3:uid="{00000000-0010-0000-1300-000008000000}" name="Awarded Count 2022"/>
    <tableColumn id="9" xr3:uid="{00000000-0010-0000-1300-000009000000}" name="Awarded Percentage 2022"/>
    <tableColumn id="10" xr3:uid="{00000000-0010-0000-1300-00000A000000}" name="Entries 2022"/>
    <tableColumn id="11" xr3:uid="{00000000-0010-0000-1300-00000B000000}" name="Awarded Count 2021"/>
    <tableColumn id="12" xr3:uid="{00000000-0010-0000-1300-00000C000000}" name="Awarded Percentage 2021"/>
    <tableColumn id="13" xr3:uid="{00000000-0010-0000-1300-00000D000000}" name="Entries 2021"/>
    <tableColumn id="14" xr3:uid="{00000000-0010-0000-1300-00000E000000}" name="Awarded Count 2020"/>
    <tableColumn id="15" xr3:uid="{00000000-0010-0000-1300-00000F000000}" name="Awarded Percentage 2020"/>
    <tableColumn id="16" xr3:uid="{00000000-0010-0000-1300-000010000000}" name="Entries 2020"/>
    <tableColumn id="17" xr3:uid="{00000000-0010-0000-1300-000011000000}" name="Awarded Count 2019"/>
    <tableColumn id="18" xr3:uid="{00000000-0010-0000-1300-000012000000}" name="Awarded Percentage 2019"/>
    <tableColumn id="19" xr3:uid="{00000000-0010-0000-1300-000013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2_attainment_orkney_islands_council" displayName="table_21_national_2_attainment_orkney_islands_council" ref="A4:S23" totalsRowShown="0">
  <tableColumns count="19">
    <tableColumn id="1" xr3:uid="{00000000-0010-0000-1400-000001000000}" name="Subject"/>
    <tableColumn id="2" xr3:uid="{00000000-0010-0000-1400-000002000000}" name="Awarded Count 2024"/>
    <tableColumn id="3" xr3:uid="{00000000-0010-0000-1400-000003000000}" name="Awarded Percentage 2024"/>
    <tableColumn id="4" xr3:uid="{00000000-0010-0000-1400-000004000000}" name="Entries 2024"/>
    <tableColumn id="5" xr3:uid="{00000000-0010-0000-1400-000005000000}" name="Awarded Count 2023"/>
    <tableColumn id="6" xr3:uid="{00000000-0010-0000-1400-000006000000}" name="Awarded Percentage 2023"/>
    <tableColumn id="7" xr3:uid="{00000000-0010-0000-1400-000007000000}" name="Entries 2023"/>
    <tableColumn id="8" xr3:uid="{00000000-0010-0000-1400-000008000000}" name="Awarded Count 2022"/>
    <tableColumn id="9" xr3:uid="{00000000-0010-0000-1400-000009000000}" name="Awarded Percentage 2022"/>
    <tableColumn id="10" xr3:uid="{00000000-0010-0000-1400-00000A000000}" name="Entries 2022"/>
    <tableColumn id="11" xr3:uid="{00000000-0010-0000-1400-00000B000000}" name="Awarded Count 2021"/>
    <tableColumn id="12" xr3:uid="{00000000-0010-0000-1400-00000C000000}" name="Awarded Percentage 2021"/>
    <tableColumn id="13" xr3:uid="{00000000-0010-0000-1400-00000D000000}" name="Entries 2021"/>
    <tableColumn id="14" xr3:uid="{00000000-0010-0000-1400-00000E000000}" name="Awarded Count 2020"/>
    <tableColumn id="15" xr3:uid="{00000000-0010-0000-1400-00000F000000}" name="Awarded Percentage 2020"/>
    <tableColumn id="16" xr3:uid="{00000000-0010-0000-1400-000010000000}" name="Entries 2020"/>
    <tableColumn id="17" xr3:uid="{00000000-0010-0000-1400-000011000000}" name="Awarded Count 2019"/>
    <tableColumn id="18" xr3:uid="{00000000-0010-0000-1400-000012000000}" name="Awarded Percentage 2019"/>
    <tableColumn id="19" xr3:uid="{00000000-0010-0000-1400-000013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2_attainment_perth_kinross_council" displayName="table_22_national_2_attainment_perth_kinross_council" ref="A4:S23" totalsRowShown="0">
  <tableColumns count="19">
    <tableColumn id="1" xr3:uid="{00000000-0010-0000-1500-000001000000}" name="Subject"/>
    <tableColumn id="2" xr3:uid="{00000000-0010-0000-1500-000002000000}" name="Awarded Count 2024"/>
    <tableColumn id="3" xr3:uid="{00000000-0010-0000-1500-000003000000}" name="Awarded Percentage 2024"/>
    <tableColumn id="4" xr3:uid="{00000000-0010-0000-1500-000004000000}" name="Entries 2024"/>
    <tableColumn id="5" xr3:uid="{00000000-0010-0000-1500-000005000000}" name="Awarded Count 2023"/>
    <tableColumn id="6" xr3:uid="{00000000-0010-0000-1500-000006000000}" name="Awarded Percentage 2023"/>
    <tableColumn id="7" xr3:uid="{00000000-0010-0000-1500-000007000000}" name="Entries 2023"/>
    <tableColumn id="8" xr3:uid="{00000000-0010-0000-1500-000008000000}" name="Awarded Count 2022"/>
    <tableColumn id="9" xr3:uid="{00000000-0010-0000-1500-000009000000}" name="Awarded Percentage 2022"/>
    <tableColumn id="10" xr3:uid="{00000000-0010-0000-1500-00000A000000}" name="Entries 2022"/>
    <tableColumn id="11" xr3:uid="{00000000-0010-0000-1500-00000B000000}" name="Awarded Count 2021"/>
    <tableColumn id="12" xr3:uid="{00000000-0010-0000-1500-00000C000000}" name="Awarded Percentage 2021"/>
    <tableColumn id="13" xr3:uid="{00000000-0010-0000-1500-00000D000000}" name="Entries 2021"/>
    <tableColumn id="14" xr3:uid="{00000000-0010-0000-1500-00000E000000}" name="Awarded Count 2020"/>
    <tableColumn id="15" xr3:uid="{00000000-0010-0000-1500-00000F000000}" name="Awarded Percentage 2020"/>
    <tableColumn id="16" xr3:uid="{00000000-0010-0000-1500-000010000000}" name="Entries 2020"/>
    <tableColumn id="17" xr3:uid="{00000000-0010-0000-1500-000011000000}" name="Awarded Count 2019"/>
    <tableColumn id="18" xr3:uid="{00000000-0010-0000-1500-000012000000}" name="Awarded Percentage 2019"/>
    <tableColumn id="19" xr3:uid="{00000000-0010-0000-1500-000013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2_attainment_renfrewshire_council" displayName="table_23_national_2_attainment_renfrewshire_council" ref="A4:S23" totalsRowShown="0">
  <tableColumns count="19">
    <tableColumn id="1" xr3:uid="{00000000-0010-0000-1600-000001000000}" name="Subject"/>
    <tableColumn id="2" xr3:uid="{00000000-0010-0000-1600-000002000000}" name="Awarded Count 2024"/>
    <tableColumn id="3" xr3:uid="{00000000-0010-0000-1600-000003000000}" name="Awarded Percentage 2024"/>
    <tableColumn id="4" xr3:uid="{00000000-0010-0000-1600-000004000000}" name="Entries 2024"/>
    <tableColumn id="5" xr3:uid="{00000000-0010-0000-1600-000005000000}" name="Awarded Count 2023"/>
    <tableColumn id="6" xr3:uid="{00000000-0010-0000-1600-000006000000}" name="Awarded Percentage 2023"/>
    <tableColumn id="7" xr3:uid="{00000000-0010-0000-1600-000007000000}" name="Entries 2023"/>
    <tableColumn id="8" xr3:uid="{00000000-0010-0000-1600-000008000000}" name="Awarded Count 2022"/>
    <tableColumn id="9" xr3:uid="{00000000-0010-0000-1600-000009000000}" name="Awarded Percentage 2022"/>
    <tableColumn id="10" xr3:uid="{00000000-0010-0000-1600-00000A000000}" name="Entries 2022"/>
    <tableColumn id="11" xr3:uid="{00000000-0010-0000-1600-00000B000000}" name="Awarded Count 2021"/>
    <tableColumn id="12" xr3:uid="{00000000-0010-0000-1600-00000C000000}" name="Awarded Percentage 2021"/>
    <tableColumn id="13" xr3:uid="{00000000-0010-0000-1600-00000D000000}" name="Entries 2021"/>
    <tableColumn id="14" xr3:uid="{00000000-0010-0000-1600-00000E000000}" name="Awarded Count 2020"/>
    <tableColumn id="15" xr3:uid="{00000000-0010-0000-1600-00000F000000}" name="Awarded Percentage 2020"/>
    <tableColumn id="16" xr3:uid="{00000000-0010-0000-1600-000010000000}" name="Entries 2020"/>
    <tableColumn id="17" xr3:uid="{00000000-0010-0000-1600-000011000000}" name="Awarded Count 2019"/>
    <tableColumn id="18" xr3:uid="{00000000-0010-0000-1600-000012000000}" name="Awarded Percentage 2019"/>
    <tableColumn id="19" xr3:uid="{00000000-0010-0000-1600-000013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2_attainment_scottish_borders_council" displayName="table_24_national_2_attainment_scottish_borders_council" ref="A4:S23" totalsRowShown="0">
  <tableColumns count="19">
    <tableColumn id="1" xr3:uid="{00000000-0010-0000-1700-000001000000}" name="Subject"/>
    <tableColumn id="2" xr3:uid="{00000000-0010-0000-1700-000002000000}" name="Awarded Count 2024"/>
    <tableColumn id="3" xr3:uid="{00000000-0010-0000-1700-000003000000}" name="Awarded Percentage 2024"/>
    <tableColumn id="4" xr3:uid="{00000000-0010-0000-1700-000004000000}" name="Entries 2024"/>
    <tableColumn id="5" xr3:uid="{00000000-0010-0000-1700-000005000000}" name="Awarded Count 2023"/>
    <tableColumn id="6" xr3:uid="{00000000-0010-0000-1700-000006000000}" name="Awarded Percentage 2023"/>
    <tableColumn id="7" xr3:uid="{00000000-0010-0000-1700-000007000000}" name="Entries 2023"/>
    <tableColumn id="8" xr3:uid="{00000000-0010-0000-1700-000008000000}" name="Awarded Count 2022"/>
    <tableColumn id="9" xr3:uid="{00000000-0010-0000-1700-000009000000}" name="Awarded Percentage 2022"/>
    <tableColumn id="10" xr3:uid="{00000000-0010-0000-1700-00000A000000}" name="Entries 2022"/>
    <tableColumn id="11" xr3:uid="{00000000-0010-0000-1700-00000B000000}" name="Awarded Count 2021"/>
    <tableColumn id="12" xr3:uid="{00000000-0010-0000-1700-00000C000000}" name="Awarded Percentage 2021"/>
    <tableColumn id="13" xr3:uid="{00000000-0010-0000-1700-00000D000000}" name="Entries 2021"/>
    <tableColumn id="14" xr3:uid="{00000000-0010-0000-1700-00000E000000}" name="Awarded Count 2020"/>
    <tableColumn id="15" xr3:uid="{00000000-0010-0000-1700-00000F000000}" name="Awarded Percentage 2020"/>
    <tableColumn id="16" xr3:uid="{00000000-0010-0000-1700-000010000000}" name="Entries 2020"/>
    <tableColumn id="17" xr3:uid="{00000000-0010-0000-1700-000011000000}" name="Awarded Count 2019"/>
    <tableColumn id="18" xr3:uid="{00000000-0010-0000-1700-000012000000}" name="Awarded Percentage 2019"/>
    <tableColumn id="19" xr3:uid="{00000000-0010-0000-1700-000013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2_attainment_shetland_islands_council" displayName="table_25_national_2_attainment_shetland_islands_council" ref="A4:S23" totalsRowShown="0">
  <tableColumns count="19">
    <tableColumn id="1" xr3:uid="{00000000-0010-0000-1800-000001000000}" name="Subject"/>
    <tableColumn id="2" xr3:uid="{00000000-0010-0000-1800-000002000000}" name="Awarded Count 2024"/>
    <tableColumn id="3" xr3:uid="{00000000-0010-0000-1800-000003000000}" name="Awarded Percentage 2024"/>
    <tableColumn id="4" xr3:uid="{00000000-0010-0000-1800-000004000000}" name="Entries 2024"/>
    <tableColumn id="5" xr3:uid="{00000000-0010-0000-1800-000005000000}" name="Awarded Count 2023"/>
    <tableColumn id="6" xr3:uid="{00000000-0010-0000-1800-000006000000}" name="Awarded Percentage 2023"/>
    <tableColumn id="7" xr3:uid="{00000000-0010-0000-1800-000007000000}" name="Entries 2023"/>
    <tableColumn id="8" xr3:uid="{00000000-0010-0000-1800-000008000000}" name="Awarded Count 2022"/>
    <tableColumn id="9" xr3:uid="{00000000-0010-0000-1800-000009000000}" name="Awarded Percentage 2022"/>
    <tableColumn id="10" xr3:uid="{00000000-0010-0000-1800-00000A000000}" name="Entries 2022"/>
    <tableColumn id="11" xr3:uid="{00000000-0010-0000-1800-00000B000000}" name="Awarded Count 2021"/>
    <tableColumn id="12" xr3:uid="{00000000-0010-0000-1800-00000C000000}" name="Awarded Percentage 2021"/>
    <tableColumn id="13" xr3:uid="{00000000-0010-0000-1800-00000D000000}" name="Entries 2021"/>
    <tableColumn id="14" xr3:uid="{00000000-0010-0000-1800-00000E000000}" name="Awarded Count 2020"/>
    <tableColumn id="15" xr3:uid="{00000000-0010-0000-1800-00000F000000}" name="Awarded Percentage 2020"/>
    <tableColumn id="16" xr3:uid="{00000000-0010-0000-1800-000010000000}" name="Entries 2020"/>
    <tableColumn id="17" xr3:uid="{00000000-0010-0000-1800-000011000000}" name="Awarded Count 2019"/>
    <tableColumn id="18" xr3:uid="{00000000-0010-0000-1800-000012000000}" name="Awarded Percentage 2019"/>
    <tableColumn id="19" xr3:uid="{00000000-0010-0000-1800-000013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2_attainment_south_ayrshire_council" displayName="table_26_national_2_attainment_south_ayrshire_council" ref="A4:S23" totalsRowShown="0">
  <tableColumns count="19">
    <tableColumn id="1" xr3:uid="{00000000-0010-0000-1900-000001000000}" name="Subject"/>
    <tableColumn id="2" xr3:uid="{00000000-0010-0000-1900-000002000000}" name="Awarded Count 2024"/>
    <tableColumn id="3" xr3:uid="{00000000-0010-0000-1900-000003000000}" name="Awarded Percentage 2024"/>
    <tableColumn id="4" xr3:uid="{00000000-0010-0000-1900-000004000000}" name="Entries 2024"/>
    <tableColumn id="5" xr3:uid="{00000000-0010-0000-1900-000005000000}" name="Awarded Count 2023"/>
    <tableColumn id="6" xr3:uid="{00000000-0010-0000-1900-000006000000}" name="Awarded Percentage 2023"/>
    <tableColumn id="7" xr3:uid="{00000000-0010-0000-1900-000007000000}" name="Entries 2023"/>
    <tableColumn id="8" xr3:uid="{00000000-0010-0000-1900-000008000000}" name="Awarded Count 2022"/>
    <tableColumn id="9" xr3:uid="{00000000-0010-0000-1900-000009000000}" name="Awarded Percentage 2022"/>
    <tableColumn id="10" xr3:uid="{00000000-0010-0000-1900-00000A000000}" name="Entries 2022"/>
    <tableColumn id="11" xr3:uid="{00000000-0010-0000-1900-00000B000000}" name="Awarded Count 2021"/>
    <tableColumn id="12" xr3:uid="{00000000-0010-0000-1900-00000C000000}" name="Awarded Percentage 2021"/>
    <tableColumn id="13" xr3:uid="{00000000-0010-0000-1900-00000D000000}" name="Entries 2021"/>
    <tableColumn id="14" xr3:uid="{00000000-0010-0000-1900-00000E000000}" name="Awarded Count 2020"/>
    <tableColumn id="15" xr3:uid="{00000000-0010-0000-1900-00000F000000}" name="Awarded Percentage 2020"/>
    <tableColumn id="16" xr3:uid="{00000000-0010-0000-1900-000010000000}" name="Entries 2020"/>
    <tableColumn id="17" xr3:uid="{00000000-0010-0000-1900-000011000000}" name="Awarded Count 2019"/>
    <tableColumn id="18" xr3:uid="{00000000-0010-0000-1900-000012000000}" name="Awarded Percentage 2019"/>
    <tableColumn id="19" xr3:uid="{00000000-0010-0000-1900-000013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2_attainment_south_lanarkshire_council" displayName="table_27_national_2_attainment_south_lanarkshire_council" ref="A4:S23" totalsRowShown="0">
  <tableColumns count="19">
    <tableColumn id="1" xr3:uid="{00000000-0010-0000-1A00-000001000000}" name="Subject"/>
    <tableColumn id="2" xr3:uid="{00000000-0010-0000-1A00-000002000000}" name="Awarded Count 2024"/>
    <tableColumn id="3" xr3:uid="{00000000-0010-0000-1A00-000003000000}" name="Awarded Percentage 2024"/>
    <tableColumn id="4" xr3:uid="{00000000-0010-0000-1A00-000004000000}" name="Entries 2024"/>
    <tableColumn id="5" xr3:uid="{00000000-0010-0000-1A00-000005000000}" name="Awarded Count 2023"/>
    <tableColumn id="6" xr3:uid="{00000000-0010-0000-1A00-000006000000}" name="Awarded Percentage 2023"/>
    <tableColumn id="7" xr3:uid="{00000000-0010-0000-1A00-000007000000}" name="Entries 2023"/>
    <tableColumn id="8" xr3:uid="{00000000-0010-0000-1A00-000008000000}" name="Awarded Count 2022"/>
    <tableColumn id="9" xr3:uid="{00000000-0010-0000-1A00-000009000000}" name="Awarded Percentage 2022"/>
    <tableColumn id="10" xr3:uid="{00000000-0010-0000-1A00-00000A000000}" name="Entries 2022"/>
    <tableColumn id="11" xr3:uid="{00000000-0010-0000-1A00-00000B000000}" name="Awarded Count 2021"/>
    <tableColumn id="12" xr3:uid="{00000000-0010-0000-1A00-00000C000000}" name="Awarded Percentage 2021"/>
    <tableColumn id="13" xr3:uid="{00000000-0010-0000-1A00-00000D000000}" name="Entries 2021"/>
    <tableColumn id="14" xr3:uid="{00000000-0010-0000-1A00-00000E000000}" name="Awarded Count 2020"/>
    <tableColumn id="15" xr3:uid="{00000000-0010-0000-1A00-00000F000000}" name="Awarded Percentage 2020"/>
    <tableColumn id="16" xr3:uid="{00000000-0010-0000-1A00-000010000000}" name="Entries 2020"/>
    <tableColumn id="17" xr3:uid="{00000000-0010-0000-1A00-000011000000}" name="Awarded Count 2019"/>
    <tableColumn id="18" xr3:uid="{00000000-0010-0000-1A00-000012000000}" name="Awarded Percentage 2019"/>
    <tableColumn id="19" xr3:uid="{00000000-0010-0000-1A00-000013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2_attainment_stirling_council" displayName="table_28_national_2_attainment_stirling_council" ref="A4:S23" totalsRowShown="0">
  <tableColumns count="19">
    <tableColumn id="1" xr3:uid="{00000000-0010-0000-1B00-000001000000}" name="Subject"/>
    <tableColumn id="2" xr3:uid="{00000000-0010-0000-1B00-000002000000}" name="Awarded Count 2024"/>
    <tableColumn id="3" xr3:uid="{00000000-0010-0000-1B00-000003000000}" name="Awarded Percentage 2024"/>
    <tableColumn id="4" xr3:uid="{00000000-0010-0000-1B00-000004000000}" name="Entries 2024"/>
    <tableColumn id="5" xr3:uid="{00000000-0010-0000-1B00-000005000000}" name="Awarded Count 2023"/>
    <tableColumn id="6" xr3:uid="{00000000-0010-0000-1B00-000006000000}" name="Awarded Percentage 2023"/>
    <tableColumn id="7" xr3:uid="{00000000-0010-0000-1B00-000007000000}" name="Entries 2023"/>
    <tableColumn id="8" xr3:uid="{00000000-0010-0000-1B00-000008000000}" name="Awarded Count 2022"/>
    <tableColumn id="9" xr3:uid="{00000000-0010-0000-1B00-000009000000}" name="Awarded Percentage 2022"/>
    <tableColumn id="10" xr3:uid="{00000000-0010-0000-1B00-00000A000000}" name="Entries 2022"/>
    <tableColumn id="11" xr3:uid="{00000000-0010-0000-1B00-00000B000000}" name="Awarded Count 2021"/>
    <tableColumn id="12" xr3:uid="{00000000-0010-0000-1B00-00000C000000}" name="Awarded Percentage 2021"/>
    <tableColumn id="13" xr3:uid="{00000000-0010-0000-1B00-00000D000000}" name="Entries 2021"/>
    <tableColumn id="14" xr3:uid="{00000000-0010-0000-1B00-00000E000000}" name="Awarded Count 2020"/>
    <tableColumn id="15" xr3:uid="{00000000-0010-0000-1B00-00000F000000}" name="Awarded Percentage 2020"/>
    <tableColumn id="16" xr3:uid="{00000000-0010-0000-1B00-000010000000}" name="Entries 2020"/>
    <tableColumn id="17" xr3:uid="{00000000-0010-0000-1B00-000011000000}" name="Awarded Count 2019"/>
    <tableColumn id="18" xr3:uid="{00000000-0010-0000-1B00-000012000000}" name="Awarded Percentage 2019"/>
    <tableColumn id="19" xr3:uid="{00000000-0010-0000-1B00-000013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2_attainment_the_city_of_edinburgh_council" displayName="table_29_national_2_attainment_the_city_of_edinburgh_council" ref="A4:S23" totalsRowShown="0">
  <tableColumns count="19">
    <tableColumn id="1" xr3:uid="{00000000-0010-0000-1C00-000001000000}" name="Subject"/>
    <tableColumn id="2" xr3:uid="{00000000-0010-0000-1C00-000002000000}" name="Awarded Count 2024"/>
    <tableColumn id="3" xr3:uid="{00000000-0010-0000-1C00-000003000000}" name="Awarded Percentage 2024"/>
    <tableColumn id="4" xr3:uid="{00000000-0010-0000-1C00-000004000000}" name="Entries 2024"/>
    <tableColumn id="5" xr3:uid="{00000000-0010-0000-1C00-000005000000}" name="Awarded Count 2023"/>
    <tableColumn id="6" xr3:uid="{00000000-0010-0000-1C00-000006000000}" name="Awarded Percentage 2023"/>
    <tableColumn id="7" xr3:uid="{00000000-0010-0000-1C00-000007000000}" name="Entries 2023"/>
    <tableColumn id="8" xr3:uid="{00000000-0010-0000-1C00-000008000000}" name="Awarded Count 2022"/>
    <tableColumn id="9" xr3:uid="{00000000-0010-0000-1C00-000009000000}" name="Awarded Percentage 2022"/>
    <tableColumn id="10" xr3:uid="{00000000-0010-0000-1C00-00000A000000}" name="Entries 2022"/>
    <tableColumn id="11" xr3:uid="{00000000-0010-0000-1C00-00000B000000}" name="Awarded Count 2021"/>
    <tableColumn id="12" xr3:uid="{00000000-0010-0000-1C00-00000C000000}" name="Awarded Percentage 2021"/>
    <tableColumn id="13" xr3:uid="{00000000-0010-0000-1C00-00000D000000}" name="Entries 2021"/>
    <tableColumn id="14" xr3:uid="{00000000-0010-0000-1C00-00000E000000}" name="Awarded Count 2020"/>
    <tableColumn id="15" xr3:uid="{00000000-0010-0000-1C00-00000F000000}" name="Awarded Percentage 2020"/>
    <tableColumn id="16" xr3:uid="{00000000-0010-0000-1C00-000010000000}" name="Entries 2020"/>
    <tableColumn id="17" xr3:uid="{00000000-0010-0000-1C00-000011000000}" name="Awarded Count 2019"/>
    <tableColumn id="18" xr3:uid="{00000000-0010-0000-1C00-000012000000}" name="Awarded Percentage 2019"/>
    <tableColumn id="19" xr3:uid="{00000000-0010-0000-1C00-000013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2_attainment_angus_council" displayName="table_3_national_2_attainment_angus_council" ref="A4:S23" totalsRowShown="0">
  <tableColumns count="19">
    <tableColumn id="1" xr3:uid="{00000000-0010-0000-0200-000001000000}" name="Subject"/>
    <tableColumn id="2" xr3:uid="{00000000-0010-0000-0200-000002000000}" name="Awarded Count 2024"/>
    <tableColumn id="3" xr3:uid="{00000000-0010-0000-0200-000003000000}" name="Awarded Percentage 2024"/>
    <tableColumn id="4" xr3:uid="{00000000-0010-0000-0200-000004000000}" name="Entries 2024"/>
    <tableColumn id="5" xr3:uid="{00000000-0010-0000-0200-000005000000}" name="Awarded Count 2023"/>
    <tableColumn id="6" xr3:uid="{00000000-0010-0000-0200-000006000000}" name="Awarded Percentage 2023"/>
    <tableColumn id="7" xr3:uid="{00000000-0010-0000-0200-000007000000}" name="Entries 2023"/>
    <tableColumn id="8" xr3:uid="{00000000-0010-0000-0200-000008000000}" name="Awarded Count 2022"/>
    <tableColumn id="9" xr3:uid="{00000000-0010-0000-0200-000009000000}" name="Awarded Percentage 2022"/>
    <tableColumn id="10" xr3:uid="{00000000-0010-0000-0200-00000A000000}" name="Entries 2022"/>
    <tableColumn id="11" xr3:uid="{00000000-0010-0000-0200-00000B000000}" name="Awarded Count 2021"/>
    <tableColumn id="12" xr3:uid="{00000000-0010-0000-0200-00000C000000}" name="Awarded Percentage 2021"/>
    <tableColumn id="13" xr3:uid="{00000000-0010-0000-0200-00000D000000}" name="Entries 2021"/>
    <tableColumn id="14" xr3:uid="{00000000-0010-0000-0200-00000E000000}" name="Awarded Count 2020"/>
    <tableColumn id="15" xr3:uid="{00000000-0010-0000-0200-00000F000000}" name="Awarded Percentage 2020"/>
    <tableColumn id="16" xr3:uid="{00000000-0010-0000-0200-000010000000}" name="Entries 2020"/>
    <tableColumn id="17" xr3:uid="{00000000-0010-0000-0200-000011000000}" name="Awarded Count 2019"/>
    <tableColumn id="18" xr3:uid="{00000000-0010-0000-0200-000012000000}" name="Awarded Percentage 2019"/>
    <tableColumn id="19" xr3:uid="{00000000-0010-0000-0200-000013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2_attainment_the_moray_council" displayName="table_30_national_2_attainment_the_moray_council" ref="A4:S23" totalsRowShown="0">
  <tableColumns count="19">
    <tableColumn id="1" xr3:uid="{00000000-0010-0000-1D00-000001000000}" name="Subject"/>
    <tableColumn id="2" xr3:uid="{00000000-0010-0000-1D00-000002000000}" name="Awarded Count 2024"/>
    <tableColumn id="3" xr3:uid="{00000000-0010-0000-1D00-000003000000}" name="Awarded Percentage 2024"/>
    <tableColumn id="4" xr3:uid="{00000000-0010-0000-1D00-000004000000}" name="Entries 2024"/>
    <tableColumn id="5" xr3:uid="{00000000-0010-0000-1D00-000005000000}" name="Awarded Count 2023"/>
    <tableColumn id="6" xr3:uid="{00000000-0010-0000-1D00-000006000000}" name="Awarded Percentage 2023"/>
    <tableColumn id="7" xr3:uid="{00000000-0010-0000-1D00-000007000000}" name="Entries 2023"/>
    <tableColumn id="8" xr3:uid="{00000000-0010-0000-1D00-000008000000}" name="Awarded Count 2022"/>
    <tableColumn id="9" xr3:uid="{00000000-0010-0000-1D00-000009000000}" name="Awarded Percentage 2022"/>
    <tableColumn id="10" xr3:uid="{00000000-0010-0000-1D00-00000A000000}" name="Entries 2022"/>
    <tableColumn id="11" xr3:uid="{00000000-0010-0000-1D00-00000B000000}" name="Awarded Count 2021"/>
    <tableColumn id="12" xr3:uid="{00000000-0010-0000-1D00-00000C000000}" name="Awarded Percentage 2021"/>
    <tableColumn id="13" xr3:uid="{00000000-0010-0000-1D00-00000D000000}" name="Entries 2021"/>
    <tableColumn id="14" xr3:uid="{00000000-0010-0000-1D00-00000E000000}" name="Awarded Count 2020"/>
    <tableColumn id="15" xr3:uid="{00000000-0010-0000-1D00-00000F000000}" name="Awarded Percentage 2020"/>
    <tableColumn id="16" xr3:uid="{00000000-0010-0000-1D00-000010000000}" name="Entries 2020"/>
    <tableColumn id="17" xr3:uid="{00000000-0010-0000-1D00-000011000000}" name="Awarded Count 2019"/>
    <tableColumn id="18" xr3:uid="{00000000-0010-0000-1D00-000012000000}" name="Awarded Percentage 2019"/>
    <tableColumn id="19" xr3:uid="{00000000-0010-0000-1D00-000013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2_attainment_west_dunbartonshire_council" displayName="table_31_national_2_attainment_west_dunbartonshire_council" ref="A4:S23" totalsRowShown="0">
  <tableColumns count="19">
    <tableColumn id="1" xr3:uid="{00000000-0010-0000-1E00-000001000000}" name="Subject"/>
    <tableColumn id="2" xr3:uid="{00000000-0010-0000-1E00-000002000000}" name="Awarded Count 2024"/>
    <tableColumn id="3" xr3:uid="{00000000-0010-0000-1E00-000003000000}" name="Awarded Percentage 2024"/>
    <tableColumn id="4" xr3:uid="{00000000-0010-0000-1E00-000004000000}" name="Entries 2024"/>
    <tableColumn id="5" xr3:uid="{00000000-0010-0000-1E00-000005000000}" name="Awarded Count 2023"/>
    <tableColumn id="6" xr3:uid="{00000000-0010-0000-1E00-000006000000}" name="Awarded Percentage 2023"/>
    <tableColumn id="7" xr3:uid="{00000000-0010-0000-1E00-000007000000}" name="Entries 2023"/>
    <tableColumn id="8" xr3:uid="{00000000-0010-0000-1E00-000008000000}" name="Awarded Count 2022"/>
    <tableColumn id="9" xr3:uid="{00000000-0010-0000-1E00-000009000000}" name="Awarded Percentage 2022"/>
    <tableColumn id="10" xr3:uid="{00000000-0010-0000-1E00-00000A000000}" name="Entries 2022"/>
    <tableColumn id="11" xr3:uid="{00000000-0010-0000-1E00-00000B000000}" name="Awarded Count 2021"/>
    <tableColumn id="12" xr3:uid="{00000000-0010-0000-1E00-00000C000000}" name="Awarded Percentage 2021"/>
    <tableColumn id="13" xr3:uid="{00000000-0010-0000-1E00-00000D000000}" name="Entries 2021"/>
    <tableColumn id="14" xr3:uid="{00000000-0010-0000-1E00-00000E000000}" name="Awarded Count 2020"/>
    <tableColumn id="15" xr3:uid="{00000000-0010-0000-1E00-00000F000000}" name="Awarded Percentage 2020"/>
    <tableColumn id="16" xr3:uid="{00000000-0010-0000-1E00-000010000000}" name="Entries 2020"/>
    <tableColumn id="17" xr3:uid="{00000000-0010-0000-1E00-000011000000}" name="Awarded Count 2019"/>
    <tableColumn id="18" xr3:uid="{00000000-0010-0000-1E00-000012000000}" name="Awarded Percentage 2019"/>
    <tableColumn id="19" xr3:uid="{00000000-0010-0000-1E00-000013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2_attainment_west_lothian_council" displayName="table_32_national_2_attainment_west_lothian_council" ref="A4:S23" totalsRowShown="0">
  <tableColumns count="19">
    <tableColumn id="1" xr3:uid="{00000000-0010-0000-1F00-000001000000}" name="Subject"/>
    <tableColumn id="2" xr3:uid="{00000000-0010-0000-1F00-000002000000}" name="Awarded Count 2024"/>
    <tableColumn id="3" xr3:uid="{00000000-0010-0000-1F00-000003000000}" name="Awarded Percentage 2024"/>
    <tableColumn id="4" xr3:uid="{00000000-0010-0000-1F00-000004000000}" name="Entries 2024"/>
    <tableColumn id="5" xr3:uid="{00000000-0010-0000-1F00-000005000000}" name="Awarded Count 2023"/>
    <tableColumn id="6" xr3:uid="{00000000-0010-0000-1F00-000006000000}" name="Awarded Percentage 2023"/>
    <tableColumn id="7" xr3:uid="{00000000-0010-0000-1F00-000007000000}" name="Entries 2023"/>
    <tableColumn id="8" xr3:uid="{00000000-0010-0000-1F00-000008000000}" name="Awarded Count 2022"/>
    <tableColumn id="9" xr3:uid="{00000000-0010-0000-1F00-000009000000}" name="Awarded Percentage 2022"/>
    <tableColumn id="10" xr3:uid="{00000000-0010-0000-1F00-00000A000000}" name="Entries 2022"/>
    <tableColumn id="11" xr3:uid="{00000000-0010-0000-1F00-00000B000000}" name="Awarded Count 2021"/>
    <tableColumn id="12" xr3:uid="{00000000-0010-0000-1F00-00000C000000}" name="Awarded Percentage 2021"/>
    <tableColumn id="13" xr3:uid="{00000000-0010-0000-1F00-00000D000000}" name="Entries 2021"/>
    <tableColumn id="14" xr3:uid="{00000000-0010-0000-1F00-00000E000000}" name="Awarded Count 2020"/>
    <tableColumn id="15" xr3:uid="{00000000-0010-0000-1F00-00000F000000}" name="Awarded Percentage 2020"/>
    <tableColumn id="16" xr3:uid="{00000000-0010-0000-1F00-000010000000}" name="Entries 2020"/>
    <tableColumn id="17" xr3:uid="{00000000-0010-0000-1F00-000011000000}" name="Awarded Count 2019"/>
    <tableColumn id="18" xr3:uid="{00000000-0010-0000-1F00-000012000000}" name="Awarded Percentage 2019"/>
    <tableColumn id="19" xr3:uid="{00000000-0010-0000-1F00-000013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0"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2_attainment_argyll_and_bute_council" displayName="table_4_national_2_attainment_argyll_and_bute_council" ref="A4:S23" totalsRowShown="0">
  <tableColumns count="19">
    <tableColumn id="1" xr3:uid="{00000000-0010-0000-0300-000001000000}" name="Subject"/>
    <tableColumn id="2" xr3:uid="{00000000-0010-0000-0300-000002000000}" name="Awarded Count 2024"/>
    <tableColumn id="3" xr3:uid="{00000000-0010-0000-0300-000003000000}" name="Awarded Percentage 2024"/>
    <tableColumn id="4" xr3:uid="{00000000-0010-0000-0300-000004000000}" name="Entries 2024"/>
    <tableColumn id="5" xr3:uid="{00000000-0010-0000-0300-000005000000}" name="Awarded Count 2023"/>
    <tableColumn id="6" xr3:uid="{00000000-0010-0000-0300-000006000000}" name="Awarded Percentage 2023"/>
    <tableColumn id="7" xr3:uid="{00000000-0010-0000-0300-000007000000}" name="Entries 2023"/>
    <tableColumn id="8" xr3:uid="{00000000-0010-0000-0300-000008000000}" name="Awarded Count 2022"/>
    <tableColumn id="9" xr3:uid="{00000000-0010-0000-0300-000009000000}" name="Awarded Percentage 2022"/>
    <tableColumn id="10" xr3:uid="{00000000-0010-0000-0300-00000A000000}" name="Entries 2022"/>
    <tableColumn id="11" xr3:uid="{00000000-0010-0000-0300-00000B000000}" name="Awarded Count 2021"/>
    <tableColumn id="12" xr3:uid="{00000000-0010-0000-0300-00000C000000}" name="Awarded Percentage 2021"/>
    <tableColumn id="13" xr3:uid="{00000000-0010-0000-0300-00000D000000}" name="Entries 2021"/>
    <tableColumn id="14" xr3:uid="{00000000-0010-0000-0300-00000E000000}" name="Awarded Count 2020"/>
    <tableColumn id="15" xr3:uid="{00000000-0010-0000-0300-00000F000000}" name="Awarded Percentage 2020"/>
    <tableColumn id="16" xr3:uid="{00000000-0010-0000-0300-000010000000}" name="Entries 2020"/>
    <tableColumn id="17" xr3:uid="{00000000-0010-0000-0300-000011000000}" name="Awarded Count 2019"/>
    <tableColumn id="18" xr3:uid="{00000000-0010-0000-0300-000012000000}" name="Awarded Percentage 2019"/>
    <tableColumn id="19" xr3:uid="{00000000-0010-0000-0300-000013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2_attainment_city_of_glasgow_council" displayName="table_5_national_2_attainment_city_of_glasgow_council" ref="A4:S23" totalsRowShown="0">
  <tableColumns count="19">
    <tableColumn id="1" xr3:uid="{00000000-0010-0000-0400-000001000000}" name="Subject"/>
    <tableColumn id="2" xr3:uid="{00000000-0010-0000-0400-000002000000}" name="Awarded Count 2024"/>
    <tableColumn id="3" xr3:uid="{00000000-0010-0000-0400-000003000000}" name="Awarded Percentage 2024"/>
    <tableColumn id="4" xr3:uid="{00000000-0010-0000-0400-000004000000}" name="Entries 2024"/>
    <tableColumn id="5" xr3:uid="{00000000-0010-0000-0400-000005000000}" name="Awarded Count 2023"/>
    <tableColumn id="6" xr3:uid="{00000000-0010-0000-0400-000006000000}" name="Awarded Percentage 2023"/>
    <tableColumn id="7" xr3:uid="{00000000-0010-0000-0400-000007000000}" name="Entries 2023"/>
    <tableColumn id="8" xr3:uid="{00000000-0010-0000-0400-000008000000}" name="Awarded Count 2022"/>
    <tableColumn id="9" xr3:uid="{00000000-0010-0000-0400-000009000000}" name="Awarded Percentage 2022"/>
    <tableColumn id="10" xr3:uid="{00000000-0010-0000-0400-00000A000000}" name="Entries 2022"/>
    <tableColumn id="11" xr3:uid="{00000000-0010-0000-0400-00000B000000}" name="Awarded Count 2021"/>
    <tableColumn id="12" xr3:uid="{00000000-0010-0000-0400-00000C000000}" name="Awarded Percentage 2021"/>
    <tableColumn id="13" xr3:uid="{00000000-0010-0000-0400-00000D000000}" name="Entries 2021"/>
    <tableColumn id="14" xr3:uid="{00000000-0010-0000-0400-00000E000000}" name="Awarded Count 2020"/>
    <tableColumn id="15" xr3:uid="{00000000-0010-0000-0400-00000F000000}" name="Awarded Percentage 2020"/>
    <tableColumn id="16" xr3:uid="{00000000-0010-0000-0400-000010000000}" name="Entries 2020"/>
    <tableColumn id="17" xr3:uid="{00000000-0010-0000-0400-000011000000}" name="Awarded Count 2019"/>
    <tableColumn id="18" xr3:uid="{00000000-0010-0000-0400-000012000000}" name="Awarded Percentage 2019"/>
    <tableColumn id="19" xr3:uid="{00000000-0010-0000-0400-000013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2_attainment_clackmannanshire_council" displayName="table_6_national_2_attainment_clackmannanshire_council" ref="A4:S23" totalsRowShown="0">
  <tableColumns count="19">
    <tableColumn id="1" xr3:uid="{00000000-0010-0000-0500-000001000000}" name="Subject"/>
    <tableColumn id="2" xr3:uid="{00000000-0010-0000-0500-000002000000}" name="Awarded Count 2024"/>
    <tableColumn id="3" xr3:uid="{00000000-0010-0000-0500-000003000000}" name="Awarded Percentage 2024"/>
    <tableColumn id="4" xr3:uid="{00000000-0010-0000-0500-000004000000}" name="Entries 2024"/>
    <tableColumn id="5" xr3:uid="{00000000-0010-0000-0500-000005000000}" name="Awarded Count 2023"/>
    <tableColumn id="6" xr3:uid="{00000000-0010-0000-0500-000006000000}" name="Awarded Percentage 2023"/>
    <tableColumn id="7" xr3:uid="{00000000-0010-0000-0500-000007000000}" name="Entries 2023"/>
    <tableColumn id="8" xr3:uid="{00000000-0010-0000-0500-000008000000}" name="Awarded Count 2022"/>
    <tableColumn id="9" xr3:uid="{00000000-0010-0000-0500-000009000000}" name="Awarded Percentage 2022"/>
    <tableColumn id="10" xr3:uid="{00000000-0010-0000-0500-00000A000000}" name="Entries 2022"/>
    <tableColumn id="11" xr3:uid="{00000000-0010-0000-0500-00000B000000}" name="Awarded Count 2021"/>
    <tableColumn id="12" xr3:uid="{00000000-0010-0000-0500-00000C000000}" name="Awarded Percentage 2021"/>
    <tableColumn id="13" xr3:uid="{00000000-0010-0000-0500-00000D000000}" name="Entries 2021"/>
    <tableColumn id="14" xr3:uid="{00000000-0010-0000-0500-00000E000000}" name="Awarded Count 2020"/>
    <tableColumn id="15" xr3:uid="{00000000-0010-0000-0500-00000F000000}" name="Awarded Percentage 2020"/>
    <tableColumn id="16" xr3:uid="{00000000-0010-0000-0500-000010000000}" name="Entries 2020"/>
    <tableColumn id="17" xr3:uid="{00000000-0010-0000-0500-000011000000}" name="Awarded Count 2019"/>
    <tableColumn id="18" xr3:uid="{00000000-0010-0000-0500-000012000000}" name="Awarded Percentage 2019"/>
    <tableColumn id="19" xr3:uid="{00000000-0010-0000-0500-000013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2_attainment_comhairle_nan_eilean_siar" displayName="table_7_national_2_attainment_comhairle_nan_eilean_siar" ref="A4:S23" totalsRowShown="0">
  <tableColumns count="19">
    <tableColumn id="1" xr3:uid="{00000000-0010-0000-0600-000001000000}" name="Subject"/>
    <tableColumn id="2" xr3:uid="{00000000-0010-0000-0600-000002000000}" name="Awarded Count 2024"/>
    <tableColumn id="3" xr3:uid="{00000000-0010-0000-0600-000003000000}" name="Awarded Percentage 2024"/>
    <tableColumn id="4" xr3:uid="{00000000-0010-0000-0600-000004000000}" name="Entries 2024"/>
    <tableColumn id="5" xr3:uid="{00000000-0010-0000-0600-000005000000}" name="Awarded Count 2023"/>
    <tableColumn id="6" xr3:uid="{00000000-0010-0000-0600-000006000000}" name="Awarded Percentage 2023"/>
    <tableColumn id="7" xr3:uid="{00000000-0010-0000-0600-000007000000}" name="Entries 2023"/>
    <tableColumn id="8" xr3:uid="{00000000-0010-0000-0600-000008000000}" name="Awarded Count 2022"/>
    <tableColumn id="9" xr3:uid="{00000000-0010-0000-0600-000009000000}" name="Awarded Percentage 2022"/>
    <tableColumn id="10" xr3:uid="{00000000-0010-0000-0600-00000A000000}" name="Entries 2022"/>
    <tableColumn id="11" xr3:uid="{00000000-0010-0000-0600-00000B000000}" name="Awarded Count 2021"/>
    <tableColumn id="12" xr3:uid="{00000000-0010-0000-0600-00000C000000}" name="Awarded Percentage 2021"/>
    <tableColumn id="13" xr3:uid="{00000000-0010-0000-0600-00000D000000}" name="Entries 2021"/>
    <tableColumn id="14" xr3:uid="{00000000-0010-0000-0600-00000E000000}" name="Awarded Count 2020"/>
    <tableColumn id="15" xr3:uid="{00000000-0010-0000-0600-00000F000000}" name="Awarded Percentage 2020"/>
    <tableColumn id="16" xr3:uid="{00000000-0010-0000-0600-000010000000}" name="Entries 2020"/>
    <tableColumn id="17" xr3:uid="{00000000-0010-0000-0600-000011000000}" name="Awarded Count 2019"/>
    <tableColumn id="18" xr3:uid="{00000000-0010-0000-0600-000012000000}" name="Awarded Percentage 2019"/>
    <tableColumn id="19" xr3:uid="{00000000-0010-0000-0600-000013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2_attainment_dumfries_and_galloway_council" displayName="table_8_national_2_attainment_dumfries_and_galloway_council" ref="A4:S23" totalsRowShown="0">
  <tableColumns count="19">
    <tableColumn id="1" xr3:uid="{00000000-0010-0000-0700-000001000000}" name="Subject"/>
    <tableColumn id="2" xr3:uid="{00000000-0010-0000-0700-000002000000}" name="Awarded Count 2024"/>
    <tableColumn id="3" xr3:uid="{00000000-0010-0000-0700-000003000000}" name="Awarded Percentage 2024"/>
    <tableColumn id="4" xr3:uid="{00000000-0010-0000-0700-000004000000}" name="Entries 2024"/>
    <tableColumn id="5" xr3:uid="{00000000-0010-0000-0700-000005000000}" name="Awarded Count 2023"/>
    <tableColumn id="6" xr3:uid="{00000000-0010-0000-0700-000006000000}" name="Awarded Percentage 2023"/>
    <tableColumn id="7" xr3:uid="{00000000-0010-0000-0700-000007000000}" name="Entries 2023"/>
    <tableColumn id="8" xr3:uid="{00000000-0010-0000-0700-000008000000}" name="Awarded Count 2022"/>
    <tableColumn id="9" xr3:uid="{00000000-0010-0000-0700-000009000000}" name="Awarded Percentage 2022"/>
    <tableColumn id="10" xr3:uid="{00000000-0010-0000-0700-00000A000000}" name="Entries 2022"/>
    <tableColumn id="11" xr3:uid="{00000000-0010-0000-0700-00000B000000}" name="Awarded Count 2021"/>
    <tableColumn id="12" xr3:uid="{00000000-0010-0000-0700-00000C000000}" name="Awarded Percentage 2021"/>
    <tableColumn id="13" xr3:uid="{00000000-0010-0000-0700-00000D000000}" name="Entries 2021"/>
    <tableColumn id="14" xr3:uid="{00000000-0010-0000-0700-00000E000000}" name="Awarded Count 2020"/>
    <tableColumn id="15" xr3:uid="{00000000-0010-0000-0700-00000F000000}" name="Awarded Percentage 2020"/>
    <tableColumn id="16" xr3:uid="{00000000-0010-0000-0700-000010000000}" name="Entries 2020"/>
    <tableColumn id="17" xr3:uid="{00000000-0010-0000-0700-000011000000}" name="Awarded Count 2019"/>
    <tableColumn id="18" xr3:uid="{00000000-0010-0000-0700-000012000000}" name="Awarded Percentage 2019"/>
    <tableColumn id="19" xr3:uid="{00000000-0010-0000-0700-000013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2_attainment_dundee_city_council" displayName="table_9_national_2_attainment_dundee_city_council" ref="A4:S23" totalsRowShown="0">
  <tableColumns count="19">
    <tableColumn id="1" xr3:uid="{00000000-0010-0000-0800-000001000000}" name="Subject"/>
    <tableColumn id="2" xr3:uid="{00000000-0010-0000-0800-000002000000}" name="Awarded Count 2024"/>
    <tableColumn id="3" xr3:uid="{00000000-0010-0000-0800-000003000000}" name="Awarded Percentage 2024"/>
    <tableColumn id="4" xr3:uid="{00000000-0010-0000-0800-000004000000}" name="Entries 2024"/>
    <tableColumn id="5" xr3:uid="{00000000-0010-0000-0800-000005000000}" name="Awarded Count 2023"/>
    <tableColumn id="6" xr3:uid="{00000000-0010-0000-0800-000006000000}" name="Awarded Percentage 2023"/>
    <tableColumn id="7" xr3:uid="{00000000-0010-0000-0800-000007000000}" name="Entries 2023"/>
    <tableColumn id="8" xr3:uid="{00000000-0010-0000-0800-000008000000}" name="Awarded Count 2022"/>
    <tableColumn id="9" xr3:uid="{00000000-0010-0000-0800-000009000000}" name="Awarded Percentage 2022"/>
    <tableColumn id="10" xr3:uid="{00000000-0010-0000-0800-00000A000000}" name="Entries 2022"/>
    <tableColumn id="11" xr3:uid="{00000000-0010-0000-0800-00000B000000}" name="Awarded Count 2021"/>
    <tableColumn id="12" xr3:uid="{00000000-0010-0000-0800-00000C000000}" name="Awarded Percentage 2021"/>
    <tableColumn id="13" xr3:uid="{00000000-0010-0000-0800-00000D000000}" name="Entries 2021"/>
    <tableColumn id="14" xr3:uid="{00000000-0010-0000-0800-00000E000000}" name="Awarded Count 2020"/>
    <tableColumn id="15" xr3:uid="{00000000-0010-0000-0800-00000F000000}" name="Awarded Percentage 2020"/>
    <tableColumn id="16" xr3:uid="{00000000-0010-0000-0800-000010000000}" name="Entries 2020"/>
    <tableColumn id="17" xr3:uid="{00000000-0010-0000-0800-000011000000}" name="Awarded Count 2019"/>
    <tableColumn id="18" xr3:uid="{00000000-0010-0000-0800-000012000000}" name="Awarded Percentage 2019"/>
    <tableColumn id="19" xr3:uid="{00000000-0010-0000-0800-000013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0.6640625" customWidth="1"/>
  </cols>
  <sheetData>
    <row r="1" spans="1:1" ht="30" customHeight="1" x14ac:dyDescent="0.2">
      <c r="A1" s="13" t="s">
        <v>0</v>
      </c>
    </row>
    <row r="2" spans="1:1" ht="30" x14ac:dyDescent="0.2">
      <c r="A2" s="1" t="s">
        <v>1</v>
      </c>
    </row>
    <row r="3" spans="1:1" ht="30" customHeight="1" x14ac:dyDescent="0.2">
      <c r="A3" s="2" t="str">
        <f>HYPERLINK("#'EA1'!A1", "Table 1: National 2 Attainment - Aberdeen City Council")</f>
        <v>Table 1: National 2 Attainment - Aberdeen City Council</v>
      </c>
    </row>
    <row r="4" spans="1:1" x14ac:dyDescent="0.2">
      <c r="A4" s="2" t="str">
        <f>HYPERLINK("#'EA2'!A1", "Table 2: National 2 Attainment - Aberdeenshire Council")</f>
        <v>Table 2: National 2 Attainment - Aberdeenshire Council</v>
      </c>
    </row>
    <row r="5" spans="1:1" x14ac:dyDescent="0.2">
      <c r="A5" s="2" t="str">
        <f>HYPERLINK("#'EA3'!A1", "Table 3: National 2 Attainment - Angus Council")</f>
        <v>Table 3: National 2 Attainment - Angus Council</v>
      </c>
    </row>
    <row r="6" spans="1:1" x14ac:dyDescent="0.2">
      <c r="A6" s="2" t="str">
        <f>HYPERLINK("#'EA4'!A1", "Table 4: National 2 Attainment - Argyll and Bute Council")</f>
        <v>Table 4: National 2 Attainment - Argyll and Bute Council</v>
      </c>
    </row>
    <row r="7" spans="1:1" x14ac:dyDescent="0.2">
      <c r="A7" s="2" t="str">
        <f>HYPERLINK("#'EA5'!A1", "Table 5: National 2 Attainment - City of Glasgow Council")</f>
        <v>Table 5: National 2 Attainment - City of Glasgow Council</v>
      </c>
    </row>
    <row r="8" spans="1:1" x14ac:dyDescent="0.2">
      <c r="A8" s="2" t="str">
        <f>HYPERLINK("#'EA6'!A1", "Table 6: National 2 Attainment - Clackmannanshire Council")</f>
        <v>Table 6: National 2 Attainment - Clackmannanshire Council</v>
      </c>
    </row>
    <row r="9" spans="1:1" x14ac:dyDescent="0.2">
      <c r="A9" s="2" t="str">
        <f>HYPERLINK("#'EA7'!A1", "Table 7: National 2 Attainment - Comhairle Nan Eilean Siar")</f>
        <v>Table 7: National 2 Attainment - Comhairle Nan Eilean Siar</v>
      </c>
    </row>
    <row r="10" spans="1:1" x14ac:dyDescent="0.2">
      <c r="A10" s="2" t="str">
        <f>HYPERLINK("#'EA8'!A1", "Table 8: National 2 Attainment - Dumfries and Galloway Council")</f>
        <v>Table 8: National 2 Attainment - Dumfries and Galloway Council</v>
      </c>
    </row>
    <row r="11" spans="1:1" x14ac:dyDescent="0.2">
      <c r="A11" s="2" t="str">
        <f>HYPERLINK("#'EA9'!A1", "Table 9: National 2 Attainment - Dundee City Council")</f>
        <v>Table 9: National 2 Attainment - Dundee City Council</v>
      </c>
    </row>
    <row r="12" spans="1:1" x14ac:dyDescent="0.2">
      <c r="A12" s="2" t="str">
        <f>HYPERLINK("#'EA10'!A1", "Table 10: National 2 Attainment - East Ayrshire Council")</f>
        <v>Table 10: National 2 Attainment - East Ayrshire Council</v>
      </c>
    </row>
    <row r="13" spans="1:1" x14ac:dyDescent="0.2">
      <c r="A13" s="2" t="str">
        <f>HYPERLINK("#'EA11'!A1", "Table 11: National 2 Attainment - East Dunbartonshire Council")</f>
        <v>Table 11: National 2 Attainment - East Dunbartonshire Council</v>
      </c>
    </row>
    <row r="14" spans="1:1" x14ac:dyDescent="0.2">
      <c r="A14" s="2" t="str">
        <f>HYPERLINK("#'EA12'!A1", "Table 12: National 2 Attainment - East Lothian Council")</f>
        <v>Table 12: National 2 Attainment - East Lothian Council</v>
      </c>
    </row>
    <row r="15" spans="1:1" x14ac:dyDescent="0.2">
      <c r="A15" s="2" t="str">
        <f>HYPERLINK("#'EA13'!A1", "Table 13: National 2 Attainment - East Renfrewshire Council")</f>
        <v>Table 13: National 2 Attainment - East Renfrewshire Council</v>
      </c>
    </row>
    <row r="16" spans="1:1" x14ac:dyDescent="0.2">
      <c r="A16" s="2" t="str">
        <f>HYPERLINK("#'EA14'!A1", "Table 14: National 2 Attainment - Falkirk Council")</f>
        <v>Table 14: National 2 Attainment - Falkirk Council</v>
      </c>
    </row>
    <row r="17" spans="1:1" x14ac:dyDescent="0.2">
      <c r="A17" s="2" t="str">
        <f>HYPERLINK("#'EA15'!A1", "Table 15: National 2 Attainment - Fife Council")</f>
        <v>Table 15: National 2 Attainment - Fife Council</v>
      </c>
    </row>
    <row r="18" spans="1:1" x14ac:dyDescent="0.2">
      <c r="A18" s="2" t="str">
        <f>HYPERLINK("#'EA16'!A1", "Table 16: National 2 Attainment - Highland Council")</f>
        <v>Table 16: National 2 Attainment - Highland Council</v>
      </c>
    </row>
    <row r="19" spans="1:1" x14ac:dyDescent="0.2">
      <c r="A19" s="2" t="str">
        <f>HYPERLINK("#'EA17'!A1", "Table 17: National 2 Attainment - Inverclyde Council")</f>
        <v>Table 17: National 2 Attainment - Inverclyde Council</v>
      </c>
    </row>
    <row r="20" spans="1:1" x14ac:dyDescent="0.2">
      <c r="A20" s="2" t="str">
        <f>HYPERLINK("#'EA18'!A1", "Table 18: National 2 Attainment - Midlothian Council")</f>
        <v>Table 18: National 2 Attainment - Midlothian Council</v>
      </c>
    </row>
    <row r="21" spans="1:1" x14ac:dyDescent="0.2">
      <c r="A21" s="2" t="str">
        <f>HYPERLINK("#'EA19'!A1", "Table 19: National 2 Attainment - North Ayrshire Council")</f>
        <v>Table 19: National 2 Attainment - North Ayrshire Council</v>
      </c>
    </row>
    <row r="22" spans="1:1" x14ac:dyDescent="0.2">
      <c r="A22" s="2" t="str">
        <f>HYPERLINK("#'EA20'!A1", "Table 20: National 2 Attainment - North Lanarkshire Council")</f>
        <v>Table 20: National 2 Attainment - North Lanarkshire Council</v>
      </c>
    </row>
    <row r="23" spans="1:1" x14ac:dyDescent="0.2">
      <c r="A23" s="2" t="str">
        <f>HYPERLINK("#'EA21'!A1", "Table 21: National 2 Attainment - Orkney Islands Council")</f>
        <v>Table 21: National 2 Attainment - Orkney Islands Council</v>
      </c>
    </row>
    <row r="24" spans="1:1" x14ac:dyDescent="0.2">
      <c r="A24" s="2" t="str">
        <f>HYPERLINK("#'EA22'!A1", "Table 22: National 2 Attainment - Perth &amp; Kinross Council")</f>
        <v>Table 22: National 2 Attainment - Perth &amp; Kinross Council</v>
      </c>
    </row>
    <row r="25" spans="1:1" x14ac:dyDescent="0.2">
      <c r="A25" s="2" t="str">
        <f>HYPERLINK("#'EA23'!A1", "Table 23: National 2 Attainment - Renfrewshire Council")</f>
        <v>Table 23: National 2 Attainment - Renfrewshire Council</v>
      </c>
    </row>
    <row r="26" spans="1:1" x14ac:dyDescent="0.2">
      <c r="A26" s="2" t="str">
        <f>HYPERLINK("#'EA24'!A1", "Table 24: National 2 Attainment - Scottish Borders Council")</f>
        <v>Table 24: National 2 Attainment - Scottish Borders Council</v>
      </c>
    </row>
    <row r="27" spans="1:1" x14ac:dyDescent="0.2">
      <c r="A27" s="2" t="str">
        <f>HYPERLINK("#'EA25'!A1", "Table 25: National 2 Attainment - Shetland Islands Council")</f>
        <v>Table 25: National 2 Attainment - Shetland Islands Council</v>
      </c>
    </row>
    <row r="28" spans="1:1" x14ac:dyDescent="0.2">
      <c r="A28" s="2" t="str">
        <f>HYPERLINK("#'EA26'!A1", "Table 26: National 2 Attainment - South Ayrshire Council")</f>
        <v>Table 26: National 2 Attainment - South Ayrshire Council</v>
      </c>
    </row>
    <row r="29" spans="1:1" x14ac:dyDescent="0.2">
      <c r="A29" s="2" t="str">
        <f>HYPERLINK("#'EA27'!A1", "Table 27: National 2 Attainment - South Lanarkshire Council")</f>
        <v>Table 27: National 2 Attainment - South Lanarkshire Council</v>
      </c>
    </row>
    <row r="30" spans="1:1" x14ac:dyDescent="0.2">
      <c r="A30" s="2" t="str">
        <f>HYPERLINK("#'EA28'!A1", "Table 28: National 2 Attainment - Stirling Council")</f>
        <v>Table 28: National 2 Attainment - Stirling Council</v>
      </c>
    </row>
    <row r="31" spans="1:1" x14ac:dyDescent="0.2">
      <c r="A31" s="2" t="str">
        <f>HYPERLINK("#'EA29'!A1", "Table 29: National 2 Attainment - The City of Edinburgh Council")</f>
        <v>Table 29: National 2 Attainment - The City of Edinburgh Council</v>
      </c>
    </row>
    <row r="32" spans="1:1" x14ac:dyDescent="0.2">
      <c r="A32" s="2" t="str">
        <f>HYPERLINK("#'EA30'!A1", "Table 30: National 2 Attainment - The Moray Council")</f>
        <v>Table 30: National 2 Attainment - The Moray Council</v>
      </c>
    </row>
    <row r="33" spans="1:1" x14ac:dyDescent="0.2">
      <c r="A33" s="2" t="str">
        <f>HYPERLINK("#'EA31'!A1", "Table 31: National 2 Attainment - West Dunbartonshire Council")</f>
        <v>Table 31: National 2 Attainment - West Dunbartonshire Council</v>
      </c>
    </row>
    <row r="34" spans="1:1" x14ac:dyDescent="0.2">
      <c r="A34" s="2" t="str">
        <f>HYPERLINK("#'EA32'!A1", "Table 32: National 2 Attainment - West Lothian Council")</f>
        <v>Table 32: National 2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71</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4">
        <v>0</v>
      </c>
      <c r="I5" s="6">
        <v>0</v>
      </c>
      <c r="J5" s="5" t="s">
        <v>28</v>
      </c>
      <c r="K5" s="5" t="s">
        <v>28</v>
      </c>
      <c r="L5" s="5" t="s">
        <v>28</v>
      </c>
      <c r="M5" s="5" t="s">
        <v>28</v>
      </c>
      <c r="N5" s="4">
        <v>10</v>
      </c>
      <c r="O5" s="6">
        <v>0.92300000000000004</v>
      </c>
      <c r="P5" s="4">
        <v>15</v>
      </c>
      <c r="Q5" s="5" t="s">
        <v>26</v>
      </c>
      <c r="R5" s="5" t="s">
        <v>26</v>
      </c>
      <c r="S5" s="4">
        <v>0</v>
      </c>
    </row>
    <row r="6" spans="1:19" x14ac:dyDescent="0.2">
      <c r="A6" t="s">
        <v>27</v>
      </c>
      <c r="B6" s="4">
        <v>20</v>
      </c>
      <c r="C6" s="6">
        <v>0.56299999999999994</v>
      </c>
      <c r="D6" s="4">
        <v>30</v>
      </c>
      <c r="E6" s="4">
        <v>10</v>
      </c>
      <c r="F6" s="6">
        <v>1</v>
      </c>
      <c r="G6" s="4">
        <v>10</v>
      </c>
      <c r="H6" s="5" t="s">
        <v>26</v>
      </c>
      <c r="I6" s="5" t="s">
        <v>26</v>
      </c>
      <c r="J6" s="4">
        <v>0</v>
      </c>
      <c r="K6" s="4">
        <v>5</v>
      </c>
      <c r="L6" s="6">
        <v>1</v>
      </c>
      <c r="M6" s="4">
        <v>5</v>
      </c>
      <c r="N6" s="5" t="s">
        <v>26</v>
      </c>
      <c r="O6" s="5" t="s">
        <v>26</v>
      </c>
      <c r="P6" s="4">
        <v>0</v>
      </c>
      <c r="Q6" s="5" t="s">
        <v>28</v>
      </c>
      <c r="R6" s="5" t="s">
        <v>28</v>
      </c>
      <c r="S6" s="5" t="s">
        <v>28</v>
      </c>
    </row>
    <row r="7" spans="1:19" x14ac:dyDescent="0.2">
      <c r="A7" t="s">
        <v>29</v>
      </c>
      <c r="B7" s="4">
        <v>20</v>
      </c>
      <c r="C7" s="6">
        <v>0.59499999999999997</v>
      </c>
      <c r="D7" s="4">
        <v>35</v>
      </c>
      <c r="E7" s="4">
        <v>20</v>
      </c>
      <c r="F7" s="6">
        <v>0.9</v>
      </c>
      <c r="G7" s="4">
        <v>20</v>
      </c>
      <c r="H7" s="4">
        <v>10</v>
      </c>
      <c r="I7" s="6">
        <v>1</v>
      </c>
      <c r="J7" s="4">
        <v>10</v>
      </c>
      <c r="K7" s="4">
        <v>10</v>
      </c>
      <c r="L7" s="6">
        <v>0.92300000000000004</v>
      </c>
      <c r="M7" s="4">
        <v>15</v>
      </c>
      <c r="N7" s="4">
        <v>15</v>
      </c>
      <c r="O7" s="6">
        <v>1</v>
      </c>
      <c r="P7" s="4">
        <v>15</v>
      </c>
      <c r="Q7" s="4">
        <v>20</v>
      </c>
      <c r="R7" s="6">
        <v>1</v>
      </c>
      <c r="S7" s="4">
        <v>20</v>
      </c>
    </row>
    <row r="8" spans="1:19" x14ac:dyDescent="0.2">
      <c r="A8" t="s">
        <v>30</v>
      </c>
      <c r="B8" s="4">
        <v>10</v>
      </c>
      <c r="C8" s="6">
        <v>0.38100000000000001</v>
      </c>
      <c r="D8" s="4">
        <v>20</v>
      </c>
      <c r="E8" s="4">
        <v>10</v>
      </c>
      <c r="F8" s="6">
        <v>0.5</v>
      </c>
      <c r="G8" s="4">
        <v>20</v>
      </c>
      <c r="H8" s="5" t="s">
        <v>28</v>
      </c>
      <c r="I8" s="5" t="s">
        <v>28</v>
      </c>
      <c r="J8" s="5" t="s">
        <v>28</v>
      </c>
      <c r="K8" s="4">
        <v>20</v>
      </c>
      <c r="L8" s="6">
        <v>0.65500000000000003</v>
      </c>
      <c r="M8" s="4">
        <v>30</v>
      </c>
      <c r="N8" s="4">
        <v>5</v>
      </c>
      <c r="O8" s="6">
        <v>1</v>
      </c>
      <c r="P8" s="4">
        <v>5</v>
      </c>
      <c r="Q8" s="4">
        <v>25</v>
      </c>
      <c r="R8" s="6">
        <v>1</v>
      </c>
      <c r="S8" s="4">
        <v>25</v>
      </c>
    </row>
    <row r="9" spans="1:19" x14ac:dyDescent="0.2">
      <c r="A9" t="s">
        <v>31</v>
      </c>
      <c r="B9" s="5" t="s">
        <v>26</v>
      </c>
      <c r="C9" s="5" t="s">
        <v>26</v>
      </c>
      <c r="D9" s="4">
        <v>0</v>
      </c>
      <c r="E9" s="4">
        <v>10</v>
      </c>
      <c r="F9" s="6">
        <v>1</v>
      </c>
      <c r="G9" s="4">
        <v>10</v>
      </c>
      <c r="H9" s="5" t="s">
        <v>26</v>
      </c>
      <c r="I9" s="5" t="s">
        <v>26</v>
      </c>
      <c r="J9" s="4">
        <v>0</v>
      </c>
      <c r="K9" s="5" t="s">
        <v>28</v>
      </c>
      <c r="L9" s="5" t="s">
        <v>28</v>
      </c>
      <c r="M9" s="5" t="s">
        <v>28</v>
      </c>
      <c r="N9" s="4">
        <v>5</v>
      </c>
      <c r="O9" s="6">
        <v>1</v>
      </c>
      <c r="P9" s="4">
        <v>5</v>
      </c>
      <c r="Q9" s="5" t="s">
        <v>28</v>
      </c>
      <c r="R9" s="5" t="s">
        <v>28</v>
      </c>
      <c r="S9" s="5" t="s">
        <v>28</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10</v>
      </c>
      <c r="C13" s="6">
        <v>1</v>
      </c>
      <c r="D13" s="4">
        <v>10</v>
      </c>
      <c r="E13" s="5" t="s">
        <v>26</v>
      </c>
      <c r="F13" s="5" t="s">
        <v>26</v>
      </c>
      <c r="G13" s="4">
        <v>0</v>
      </c>
      <c r="H13" s="5" t="s">
        <v>28</v>
      </c>
      <c r="I13" s="5" t="s">
        <v>28</v>
      </c>
      <c r="J13" s="5" t="s">
        <v>28</v>
      </c>
      <c r="K13" s="5" t="s">
        <v>28</v>
      </c>
      <c r="L13" s="5" t="s">
        <v>28</v>
      </c>
      <c r="M13" s="5" t="s">
        <v>28</v>
      </c>
      <c r="N13" s="5" t="s">
        <v>28</v>
      </c>
      <c r="O13" s="5" t="s">
        <v>28</v>
      </c>
      <c r="P13" s="5" t="s">
        <v>28</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15</v>
      </c>
      <c r="C15" s="6">
        <v>0.42899999999999999</v>
      </c>
      <c r="D15" s="4">
        <v>35</v>
      </c>
      <c r="E15" s="4">
        <v>10</v>
      </c>
      <c r="F15" s="6">
        <v>0.40699999999999997</v>
      </c>
      <c r="G15" s="4">
        <v>25</v>
      </c>
      <c r="H15" s="4">
        <v>15</v>
      </c>
      <c r="I15" s="6">
        <v>1</v>
      </c>
      <c r="J15" s="4">
        <v>15</v>
      </c>
      <c r="K15" s="4">
        <v>20</v>
      </c>
      <c r="L15" s="6">
        <v>0.65600000000000003</v>
      </c>
      <c r="M15" s="4">
        <v>30</v>
      </c>
      <c r="N15" s="4">
        <v>30</v>
      </c>
      <c r="O15" s="6">
        <v>1</v>
      </c>
      <c r="P15" s="4">
        <v>30</v>
      </c>
      <c r="Q15" s="4">
        <v>20</v>
      </c>
      <c r="R15" s="6">
        <v>0.95199999999999996</v>
      </c>
      <c r="S15" s="4">
        <v>20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4">
        <v>5</v>
      </c>
      <c r="C17" s="6">
        <v>0.5</v>
      </c>
      <c r="D17" s="4">
        <v>10</v>
      </c>
      <c r="E17" s="4">
        <v>15</v>
      </c>
      <c r="F17" s="6">
        <v>0.94099999999999995</v>
      </c>
      <c r="G17" s="4">
        <v>15</v>
      </c>
      <c r="H17" s="5" t="s">
        <v>28</v>
      </c>
      <c r="I17" s="5" t="s">
        <v>28</v>
      </c>
      <c r="J17" s="5" t="s">
        <v>28</v>
      </c>
      <c r="K17" s="5" t="s">
        <v>28</v>
      </c>
      <c r="L17" s="5" t="s">
        <v>28</v>
      </c>
      <c r="M17" s="5" t="s">
        <v>28</v>
      </c>
      <c r="N17" s="4">
        <v>10</v>
      </c>
      <c r="O17" s="6">
        <v>1</v>
      </c>
      <c r="P17" s="4">
        <v>10</v>
      </c>
      <c r="Q17" s="5" t="s">
        <v>28</v>
      </c>
      <c r="R17" s="5" t="s">
        <v>28</v>
      </c>
      <c r="S17" s="5" t="s">
        <v>28</v>
      </c>
    </row>
    <row r="18" spans="1:19" x14ac:dyDescent="0.2">
      <c r="A18" t="s">
        <v>40</v>
      </c>
      <c r="B18" s="4">
        <v>10</v>
      </c>
      <c r="C18" s="6">
        <v>0.61499999999999999</v>
      </c>
      <c r="D18" s="4">
        <v>15</v>
      </c>
      <c r="E18" s="4">
        <v>20</v>
      </c>
      <c r="F18" s="6">
        <v>0.94699999999999995</v>
      </c>
      <c r="G18" s="4">
        <v>20</v>
      </c>
      <c r="H18" s="5" t="s">
        <v>28</v>
      </c>
      <c r="I18" s="5" t="s">
        <v>28</v>
      </c>
      <c r="J18" s="5" t="s">
        <v>28</v>
      </c>
      <c r="K18" s="5" t="s">
        <v>28</v>
      </c>
      <c r="L18" s="5" t="s">
        <v>28</v>
      </c>
      <c r="M18" s="4">
        <v>5</v>
      </c>
      <c r="N18" s="5" t="s">
        <v>28</v>
      </c>
      <c r="O18" s="5" t="s">
        <v>28</v>
      </c>
      <c r="P18" s="5" t="s">
        <v>28</v>
      </c>
      <c r="Q18" s="4">
        <v>15</v>
      </c>
      <c r="R18" s="6">
        <v>0.58299999999999996</v>
      </c>
      <c r="S18" s="4">
        <v>25</v>
      </c>
    </row>
    <row r="19" spans="1:19" x14ac:dyDescent="0.2">
      <c r="A19" t="s">
        <v>41</v>
      </c>
      <c r="B19" s="5" t="s">
        <v>28</v>
      </c>
      <c r="C19" s="5" t="s">
        <v>28</v>
      </c>
      <c r="D19" s="5" t="s">
        <v>28</v>
      </c>
      <c r="E19" s="4">
        <v>10</v>
      </c>
      <c r="F19" s="6">
        <v>0.88900000000000001</v>
      </c>
      <c r="G19" s="4">
        <v>10</v>
      </c>
      <c r="H19" s="5" t="s">
        <v>28</v>
      </c>
      <c r="I19" s="5" t="s">
        <v>28</v>
      </c>
      <c r="J19" s="5" t="s">
        <v>28</v>
      </c>
      <c r="K19" s="5" t="s">
        <v>26</v>
      </c>
      <c r="L19" s="5" t="s">
        <v>26</v>
      </c>
      <c r="M19" s="4">
        <v>0</v>
      </c>
      <c r="N19" s="4">
        <v>0</v>
      </c>
      <c r="O19" s="6">
        <v>0</v>
      </c>
      <c r="P19" s="5" t="s">
        <v>28</v>
      </c>
      <c r="Q19" s="5" t="s">
        <v>28</v>
      </c>
      <c r="R19" s="5" t="s">
        <v>28</v>
      </c>
      <c r="S19" s="5" t="s">
        <v>28</v>
      </c>
    </row>
    <row r="20" spans="1:19" x14ac:dyDescent="0.2">
      <c r="A20" t="s">
        <v>42</v>
      </c>
      <c r="B20" s="4">
        <v>20</v>
      </c>
      <c r="C20" s="6">
        <v>0.72399999999999998</v>
      </c>
      <c r="D20" s="4">
        <v>30</v>
      </c>
      <c r="E20" s="4">
        <v>5</v>
      </c>
      <c r="F20" s="6">
        <v>0.6</v>
      </c>
      <c r="G20" s="4">
        <v>10</v>
      </c>
      <c r="H20" s="5" t="s">
        <v>26</v>
      </c>
      <c r="I20" s="5" t="s">
        <v>26</v>
      </c>
      <c r="J20" s="4">
        <v>0</v>
      </c>
      <c r="K20" s="4">
        <v>5</v>
      </c>
      <c r="L20" s="6">
        <v>0.85699999999999998</v>
      </c>
      <c r="M20" s="4">
        <v>5</v>
      </c>
      <c r="N20" s="5" t="s">
        <v>28</v>
      </c>
      <c r="O20" s="5" t="s">
        <v>28</v>
      </c>
      <c r="P20" s="5" t="s">
        <v>28</v>
      </c>
      <c r="Q20" s="5" t="s">
        <v>28</v>
      </c>
      <c r="R20" s="5" t="s">
        <v>28</v>
      </c>
      <c r="S20" s="5" t="s">
        <v>28</v>
      </c>
    </row>
    <row r="21" spans="1:19" x14ac:dyDescent="0.2">
      <c r="A21" t="s">
        <v>43</v>
      </c>
      <c r="B21" s="5" t="s">
        <v>28</v>
      </c>
      <c r="C21" s="5" t="s">
        <v>28</v>
      </c>
      <c r="D21" s="5" t="s">
        <v>28</v>
      </c>
      <c r="E21" s="5" t="s">
        <v>26</v>
      </c>
      <c r="F21" s="5" t="s">
        <v>26</v>
      </c>
      <c r="G21" s="4">
        <v>0</v>
      </c>
      <c r="H21" s="5" t="s">
        <v>26</v>
      </c>
      <c r="I21" s="5" t="s">
        <v>26</v>
      </c>
      <c r="J21" s="4">
        <v>0</v>
      </c>
      <c r="K21" s="4">
        <v>10</v>
      </c>
      <c r="L21" s="6">
        <v>0.9</v>
      </c>
      <c r="M21" s="4">
        <v>10</v>
      </c>
      <c r="N21" s="5" t="s">
        <v>26</v>
      </c>
      <c r="O21" s="5" t="s">
        <v>26</v>
      </c>
      <c r="P21" s="4">
        <v>0</v>
      </c>
      <c r="Q21" s="5" t="s">
        <v>26</v>
      </c>
      <c r="R21" s="5" t="s">
        <v>26</v>
      </c>
      <c r="S21" s="4">
        <v>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110</v>
      </c>
      <c r="C23" s="8">
        <v>0.57999999999999996</v>
      </c>
      <c r="D23" s="7">
        <v>195</v>
      </c>
      <c r="E23" s="7">
        <v>105</v>
      </c>
      <c r="F23" s="8">
        <v>0.755</v>
      </c>
      <c r="G23" s="7">
        <v>140</v>
      </c>
      <c r="H23" s="7">
        <v>30</v>
      </c>
      <c r="I23" s="8">
        <v>0.96899999999999997</v>
      </c>
      <c r="J23" s="7">
        <v>30</v>
      </c>
      <c r="K23" s="7">
        <v>80</v>
      </c>
      <c r="L23" s="8">
        <v>0.75700000000000001</v>
      </c>
      <c r="M23" s="7">
        <v>105</v>
      </c>
      <c r="N23" s="7">
        <v>80</v>
      </c>
      <c r="O23" s="8">
        <v>0.95299999999999996</v>
      </c>
      <c r="P23" s="7">
        <v>85</v>
      </c>
      <c r="Q23" s="7">
        <v>90</v>
      </c>
      <c r="R23" s="8">
        <v>0.88300000000000001</v>
      </c>
      <c r="S23" s="7">
        <v>105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72</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28</v>
      </c>
      <c r="C6" s="5" t="s">
        <v>28</v>
      </c>
      <c r="D6" s="5" t="s">
        <v>28</v>
      </c>
      <c r="E6" s="5" t="s">
        <v>28</v>
      </c>
      <c r="F6" s="5" t="s">
        <v>28</v>
      </c>
      <c r="G6" s="4">
        <v>15</v>
      </c>
      <c r="H6" s="4">
        <v>5</v>
      </c>
      <c r="I6" s="6">
        <v>0.6</v>
      </c>
      <c r="J6" s="4">
        <v>10</v>
      </c>
      <c r="K6" s="4">
        <v>0</v>
      </c>
      <c r="L6" s="6">
        <v>0</v>
      </c>
      <c r="M6" s="5" t="s">
        <v>28</v>
      </c>
      <c r="N6" s="5" t="s">
        <v>28</v>
      </c>
      <c r="O6" s="5" t="s">
        <v>28</v>
      </c>
      <c r="P6" s="5" t="s">
        <v>28</v>
      </c>
      <c r="Q6" s="5" t="s">
        <v>28</v>
      </c>
      <c r="R6" s="5" t="s">
        <v>28</v>
      </c>
      <c r="S6" s="4">
        <v>10</v>
      </c>
    </row>
    <row r="7" spans="1:19" x14ac:dyDescent="0.2">
      <c r="A7" t="s">
        <v>29</v>
      </c>
      <c r="B7" s="4">
        <v>10</v>
      </c>
      <c r="C7" s="6">
        <v>1</v>
      </c>
      <c r="D7" s="4">
        <v>10</v>
      </c>
      <c r="E7" s="4">
        <v>15</v>
      </c>
      <c r="F7" s="6">
        <v>0.89500000000000002</v>
      </c>
      <c r="G7" s="4">
        <v>20</v>
      </c>
      <c r="H7" s="4">
        <v>15</v>
      </c>
      <c r="I7" s="6">
        <v>1</v>
      </c>
      <c r="J7" s="4">
        <v>15</v>
      </c>
      <c r="K7" s="4">
        <v>15</v>
      </c>
      <c r="L7" s="6">
        <v>1</v>
      </c>
      <c r="M7" s="4">
        <v>15</v>
      </c>
      <c r="N7" s="4">
        <v>15</v>
      </c>
      <c r="O7" s="6">
        <v>1</v>
      </c>
      <c r="P7" s="4">
        <v>15</v>
      </c>
      <c r="Q7" s="4">
        <v>10</v>
      </c>
      <c r="R7" s="6">
        <v>0.92300000000000004</v>
      </c>
      <c r="S7" s="4">
        <v>15</v>
      </c>
    </row>
    <row r="8" spans="1:19" x14ac:dyDescent="0.2">
      <c r="A8" t="s">
        <v>30</v>
      </c>
      <c r="B8" s="5" t="s">
        <v>26</v>
      </c>
      <c r="C8" s="5" t="s">
        <v>26</v>
      </c>
      <c r="D8" s="4">
        <v>0</v>
      </c>
      <c r="E8" s="5" t="s">
        <v>26</v>
      </c>
      <c r="F8" s="5" t="s">
        <v>26</v>
      </c>
      <c r="G8" s="4">
        <v>0</v>
      </c>
      <c r="H8" s="5" t="s">
        <v>28</v>
      </c>
      <c r="I8" s="5" t="s">
        <v>28</v>
      </c>
      <c r="J8" s="5" t="s">
        <v>28</v>
      </c>
      <c r="K8" s="5" t="s">
        <v>26</v>
      </c>
      <c r="L8" s="5" t="s">
        <v>26</v>
      </c>
      <c r="M8" s="4">
        <v>0</v>
      </c>
      <c r="N8" s="5" t="s">
        <v>26</v>
      </c>
      <c r="O8" s="5" t="s">
        <v>26</v>
      </c>
      <c r="P8" s="4">
        <v>0</v>
      </c>
      <c r="Q8" s="4">
        <v>5</v>
      </c>
      <c r="R8" s="6">
        <v>1</v>
      </c>
      <c r="S8" s="4">
        <v>5</v>
      </c>
    </row>
    <row r="9" spans="1:19" x14ac:dyDescent="0.2">
      <c r="A9" t="s">
        <v>31</v>
      </c>
      <c r="B9" s="5" t="s">
        <v>26</v>
      </c>
      <c r="C9" s="5" t="s">
        <v>26</v>
      </c>
      <c r="D9" s="4">
        <v>0</v>
      </c>
      <c r="E9" s="5" t="s">
        <v>28</v>
      </c>
      <c r="F9" s="5" t="s">
        <v>28</v>
      </c>
      <c r="G9" s="4">
        <v>10</v>
      </c>
      <c r="H9" s="4">
        <v>0</v>
      </c>
      <c r="I9" s="6">
        <v>0</v>
      </c>
      <c r="J9" s="5" t="s">
        <v>28</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5</v>
      </c>
      <c r="C13" s="6">
        <v>1</v>
      </c>
      <c r="D13" s="4">
        <v>5</v>
      </c>
      <c r="E13" s="4">
        <v>15</v>
      </c>
      <c r="F13" s="6">
        <v>0.93300000000000005</v>
      </c>
      <c r="G13" s="4">
        <v>15</v>
      </c>
      <c r="H13" s="4">
        <v>20</v>
      </c>
      <c r="I13" s="6">
        <v>0.94699999999999995</v>
      </c>
      <c r="J13" s="4">
        <v>20</v>
      </c>
      <c r="K13" s="5" t="s">
        <v>28</v>
      </c>
      <c r="L13" s="5" t="s">
        <v>28</v>
      </c>
      <c r="M13" s="5" t="s">
        <v>28</v>
      </c>
      <c r="N13" s="4">
        <v>20</v>
      </c>
      <c r="O13" s="6">
        <v>1</v>
      </c>
      <c r="P13" s="4">
        <v>20</v>
      </c>
      <c r="Q13" s="4">
        <v>20</v>
      </c>
      <c r="R13" s="6">
        <v>0.94699999999999995</v>
      </c>
      <c r="S13" s="4">
        <v>20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5</v>
      </c>
      <c r="C15" s="6">
        <v>0.75</v>
      </c>
      <c r="D15" s="4">
        <v>10</v>
      </c>
      <c r="E15" s="4">
        <v>20</v>
      </c>
      <c r="F15" s="6">
        <v>1</v>
      </c>
      <c r="G15" s="4">
        <v>20</v>
      </c>
      <c r="H15" s="5" t="s">
        <v>28</v>
      </c>
      <c r="I15" s="5" t="s">
        <v>28</v>
      </c>
      <c r="J15" s="4">
        <v>5</v>
      </c>
      <c r="K15" s="4">
        <v>15</v>
      </c>
      <c r="L15" s="6">
        <v>1</v>
      </c>
      <c r="M15" s="4">
        <v>15</v>
      </c>
      <c r="N15" s="5" t="s">
        <v>28</v>
      </c>
      <c r="O15" s="5" t="s">
        <v>28</v>
      </c>
      <c r="P15" s="4">
        <v>5</v>
      </c>
      <c r="Q15" s="5" t="s">
        <v>28</v>
      </c>
      <c r="R15" s="5" t="s">
        <v>28</v>
      </c>
      <c r="S15" s="5" t="s">
        <v>28</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4">
        <v>0</v>
      </c>
      <c r="F17" s="6">
        <v>0</v>
      </c>
      <c r="G17" s="4">
        <v>5</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4">
        <v>10</v>
      </c>
      <c r="C18" s="6">
        <v>1</v>
      </c>
      <c r="D18" s="4">
        <v>10</v>
      </c>
      <c r="E18" s="5" t="s">
        <v>28</v>
      </c>
      <c r="F18" s="5" t="s">
        <v>28</v>
      </c>
      <c r="G18" s="5" t="s">
        <v>28</v>
      </c>
      <c r="H18" s="4">
        <v>15</v>
      </c>
      <c r="I18" s="6">
        <v>1</v>
      </c>
      <c r="J18" s="4">
        <v>15</v>
      </c>
      <c r="K18" s="4">
        <v>5</v>
      </c>
      <c r="L18" s="6">
        <v>1</v>
      </c>
      <c r="M18" s="4">
        <v>5</v>
      </c>
      <c r="N18" s="5" t="s">
        <v>28</v>
      </c>
      <c r="O18" s="5" t="s">
        <v>28</v>
      </c>
      <c r="P18" s="5" t="s">
        <v>28</v>
      </c>
      <c r="Q18" s="4">
        <v>10</v>
      </c>
      <c r="R18" s="6">
        <v>1</v>
      </c>
      <c r="S18" s="4">
        <v>10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28</v>
      </c>
      <c r="C20" s="5" t="s">
        <v>28</v>
      </c>
      <c r="D20" s="4">
        <v>5</v>
      </c>
      <c r="E20" s="4">
        <v>15</v>
      </c>
      <c r="F20" s="6">
        <v>0.55600000000000005</v>
      </c>
      <c r="G20" s="4">
        <v>25</v>
      </c>
      <c r="H20" s="4">
        <v>10</v>
      </c>
      <c r="I20" s="6">
        <v>0.8</v>
      </c>
      <c r="J20" s="4">
        <v>15</v>
      </c>
      <c r="K20" s="4">
        <v>10</v>
      </c>
      <c r="L20" s="6">
        <v>1</v>
      </c>
      <c r="M20" s="4">
        <v>10</v>
      </c>
      <c r="N20" s="5" t="s">
        <v>26</v>
      </c>
      <c r="O20" s="5" t="s">
        <v>26</v>
      </c>
      <c r="P20" s="4">
        <v>0</v>
      </c>
      <c r="Q20" s="5" t="s">
        <v>26</v>
      </c>
      <c r="R20" s="5" t="s">
        <v>26</v>
      </c>
      <c r="S20" s="4">
        <v>0</v>
      </c>
    </row>
    <row r="21" spans="1:19" x14ac:dyDescent="0.2">
      <c r="A21" t="s">
        <v>43</v>
      </c>
      <c r="B21" s="4">
        <v>15</v>
      </c>
      <c r="C21" s="6">
        <v>1</v>
      </c>
      <c r="D21" s="4">
        <v>15</v>
      </c>
      <c r="E21" s="4">
        <v>5</v>
      </c>
      <c r="F21" s="6">
        <v>0.35299999999999998</v>
      </c>
      <c r="G21" s="4">
        <v>15</v>
      </c>
      <c r="H21" s="4">
        <v>5</v>
      </c>
      <c r="I21" s="6">
        <v>0.85699999999999998</v>
      </c>
      <c r="J21" s="4">
        <v>5</v>
      </c>
      <c r="K21" s="5" t="s">
        <v>28</v>
      </c>
      <c r="L21" s="5" t="s">
        <v>28</v>
      </c>
      <c r="M21" s="5" t="s">
        <v>28</v>
      </c>
      <c r="N21" s="5" t="s">
        <v>28</v>
      </c>
      <c r="O21" s="5" t="s">
        <v>28</v>
      </c>
      <c r="P21" s="4">
        <v>10</v>
      </c>
      <c r="Q21" s="4">
        <v>10</v>
      </c>
      <c r="R21" s="6">
        <v>1</v>
      </c>
      <c r="S21" s="4">
        <v>10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4">
        <v>5</v>
      </c>
      <c r="R22" s="6">
        <v>0.71399999999999997</v>
      </c>
      <c r="S22" s="4">
        <v>5</v>
      </c>
    </row>
    <row r="23" spans="1:19" x14ac:dyDescent="0.2">
      <c r="A23" s="9" t="s">
        <v>45</v>
      </c>
      <c r="B23" s="7">
        <v>50</v>
      </c>
      <c r="C23" s="8">
        <v>0.94399999999999995</v>
      </c>
      <c r="D23" s="7">
        <v>55</v>
      </c>
      <c r="E23" s="7">
        <v>80</v>
      </c>
      <c r="F23" s="8">
        <v>0.60599999999999998</v>
      </c>
      <c r="G23" s="7">
        <v>130</v>
      </c>
      <c r="H23" s="7">
        <v>75</v>
      </c>
      <c r="I23" s="8">
        <v>0.83499999999999996</v>
      </c>
      <c r="J23" s="7">
        <v>90</v>
      </c>
      <c r="K23" s="7">
        <v>50</v>
      </c>
      <c r="L23" s="8">
        <v>0.98</v>
      </c>
      <c r="M23" s="7">
        <v>50</v>
      </c>
      <c r="N23" s="7">
        <v>40</v>
      </c>
      <c r="O23" s="8">
        <v>0.70399999999999996</v>
      </c>
      <c r="P23" s="7">
        <v>55</v>
      </c>
      <c r="Q23" s="7">
        <v>65</v>
      </c>
      <c r="R23" s="8">
        <v>0.88200000000000001</v>
      </c>
      <c r="S23" s="7">
        <v>75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73</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4">
        <v>15</v>
      </c>
      <c r="O5" s="6">
        <v>1</v>
      </c>
      <c r="P5" s="4">
        <v>15</v>
      </c>
      <c r="Q5" s="4">
        <v>5</v>
      </c>
      <c r="R5" s="6">
        <v>1</v>
      </c>
      <c r="S5" s="4">
        <v>5</v>
      </c>
    </row>
    <row r="6" spans="1:19" x14ac:dyDescent="0.2">
      <c r="A6" t="s">
        <v>27</v>
      </c>
      <c r="B6" s="5" t="s">
        <v>26</v>
      </c>
      <c r="C6" s="5" t="s">
        <v>26</v>
      </c>
      <c r="D6" s="4">
        <v>0</v>
      </c>
      <c r="E6" s="5" t="s">
        <v>26</v>
      </c>
      <c r="F6" s="5" t="s">
        <v>26</v>
      </c>
      <c r="G6" s="4">
        <v>0</v>
      </c>
      <c r="H6" s="5" t="s">
        <v>28</v>
      </c>
      <c r="I6" s="5" t="s">
        <v>28</v>
      </c>
      <c r="J6" s="5" t="s">
        <v>28</v>
      </c>
      <c r="K6" s="5" t="s">
        <v>28</v>
      </c>
      <c r="L6" s="5" t="s">
        <v>28</v>
      </c>
      <c r="M6" s="5" t="s">
        <v>28</v>
      </c>
      <c r="N6" s="5" t="s">
        <v>28</v>
      </c>
      <c r="O6" s="5" t="s">
        <v>28</v>
      </c>
      <c r="P6" s="5" t="s">
        <v>28</v>
      </c>
      <c r="Q6" s="5" t="s">
        <v>28</v>
      </c>
      <c r="R6" s="5" t="s">
        <v>28</v>
      </c>
      <c r="S6" s="5" t="s">
        <v>28</v>
      </c>
    </row>
    <row r="7" spans="1:19" x14ac:dyDescent="0.2">
      <c r="A7" t="s">
        <v>29</v>
      </c>
      <c r="B7" s="5" t="s">
        <v>26</v>
      </c>
      <c r="C7" s="5" t="s">
        <v>26</v>
      </c>
      <c r="D7" s="4">
        <v>0</v>
      </c>
      <c r="E7" s="5" t="s">
        <v>28</v>
      </c>
      <c r="F7" s="5" t="s">
        <v>28</v>
      </c>
      <c r="G7" s="5" t="s">
        <v>28</v>
      </c>
      <c r="H7" s="5" t="s">
        <v>28</v>
      </c>
      <c r="I7" s="5" t="s">
        <v>28</v>
      </c>
      <c r="J7" s="5" t="s">
        <v>28</v>
      </c>
      <c r="K7" s="5" t="s">
        <v>28</v>
      </c>
      <c r="L7" s="5" t="s">
        <v>28</v>
      </c>
      <c r="M7" s="5" t="s">
        <v>28</v>
      </c>
      <c r="N7" s="4">
        <v>5</v>
      </c>
      <c r="O7" s="6">
        <v>1</v>
      </c>
      <c r="P7" s="4">
        <v>5</v>
      </c>
      <c r="Q7" s="4">
        <v>5</v>
      </c>
      <c r="R7" s="6">
        <v>1</v>
      </c>
      <c r="S7" s="4">
        <v>5</v>
      </c>
    </row>
    <row r="8" spans="1:19" x14ac:dyDescent="0.2">
      <c r="A8" t="s">
        <v>30</v>
      </c>
      <c r="B8" s="5" t="s">
        <v>26</v>
      </c>
      <c r="C8" s="5" t="s">
        <v>26</v>
      </c>
      <c r="D8" s="4">
        <v>0</v>
      </c>
      <c r="E8" s="4">
        <v>0</v>
      </c>
      <c r="F8" s="6">
        <v>0</v>
      </c>
      <c r="G8" s="4">
        <v>5</v>
      </c>
      <c r="H8" s="5" t="s">
        <v>26</v>
      </c>
      <c r="I8" s="5" t="s">
        <v>26</v>
      </c>
      <c r="J8" s="4">
        <v>0</v>
      </c>
      <c r="K8" s="5" t="s">
        <v>26</v>
      </c>
      <c r="L8" s="5" t="s">
        <v>26</v>
      </c>
      <c r="M8" s="4">
        <v>0</v>
      </c>
      <c r="N8" s="4">
        <v>10</v>
      </c>
      <c r="O8" s="6">
        <v>1</v>
      </c>
      <c r="P8" s="4">
        <v>10</v>
      </c>
      <c r="Q8" s="5" t="s">
        <v>28</v>
      </c>
      <c r="R8" s="5" t="s">
        <v>28</v>
      </c>
      <c r="S8" s="5" t="s">
        <v>28</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4">
        <v>0</v>
      </c>
      <c r="F13" s="6">
        <v>0</v>
      </c>
      <c r="G13" s="5" t="s">
        <v>28</v>
      </c>
      <c r="H13" s="4">
        <v>5</v>
      </c>
      <c r="I13" s="6">
        <v>1</v>
      </c>
      <c r="J13" s="4">
        <v>5</v>
      </c>
      <c r="K13" s="5" t="s">
        <v>28</v>
      </c>
      <c r="L13" s="5" t="s">
        <v>28</v>
      </c>
      <c r="M13" s="4">
        <v>10</v>
      </c>
      <c r="N13" s="4">
        <v>5</v>
      </c>
      <c r="O13" s="6">
        <v>0.77800000000000002</v>
      </c>
      <c r="P13" s="4">
        <v>10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0</v>
      </c>
      <c r="C15" s="6">
        <v>0</v>
      </c>
      <c r="D15" s="5" t="s">
        <v>28</v>
      </c>
      <c r="E15" s="5" t="s">
        <v>28</v>
      </c>
      <c r="F15" s="5" t="s">
        <v>28</v>
      </c>
      <c r="G15" s="5" t="s">
        <v>28</v>
      </c>
      <c r="H15" s="5" t="s">
        <v>28</v>
      </c>
      <c r="I15" s="5" t="s">
        <v>28</v>
      </c>
      <c r="J15" s="5" t="s">
        <v>28</v>
      </c>
      <c r="K15" s="4">
        <v>5</v>
      </c>
      <c r="L15" s="6">
        <v>1</v>
      </c>
      <c r="M15" s="4">
        <v>5</v>
      </c>
      <c r="N15" s="4">
        <v>10</v>
      </c>
      <c r="O15" s="6">
        <v>0.92300000000000004</v>
      </c>
      <c r="P15" s="4">
        <v>15</v>
      </c>
      <c r="Q15" s="4">
        <v>5</v>
      </c>
      <c r="R15" s="6">
        <v>1</v>
      </c>
      <c r="S15" s="4">
        <v>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4">
        <v>0</v>
      </c>
      <c r="C17" s="6">
        <v>0</v>
      </c>
      <c r="D17" s="4">
        <v>10</v>
      </c>
      <c r="E17" s="5" t="s">
        <v>28</v>
      </c>
      <c r="F17" s="5" t="s">
        <v>28</v>
      </c>
      <c r="G17" s="5" t="s">
        <v>28</v>
      </c>
      <c r="H17" s="5" t="s">
        <v>28</v>
      </c>
      <c r="I17" s="5" t="s">
        <v>28</v>
      </c>
      <c r="J17" s="5" t="s">
        <v>28</v>
      </c>
      <c r="K17" s="5" t="s">
        <v>26</v>
      </c>
      <c r="L17" s="5" t="s">
        <v>26</v>
      </c>
      <c r="M17" s="4">
        <v>0</v>
      </c>
      <c r="N17" s="5" t="s">
        <v>28</v>
      </c>
      <c r="O17" s="5" t="s">
        <v>28</v>
      </c>
      <c r="P17" s="5" t="s">
        <v>28</v>
      </c>
      <c r="Q17" s="5" t="s">
        <v>26</v>
      </c>
      <c r="R17" s="5" t="s">
        <v>26</v>
      </c>
      <c r="S17" s="4">
        <v>0</v>
      </c>
    </row>
    <row r="18" spans="1:19" x14ac:dyDescent="0.2">
      <c r="A18" t="s">
        <v>40</v>
      </c>
      <c r="B18" s="5" t="s">
        <v>26</v>
      </c>
      <c r="C18" s="5" t="s">
        <v>26</v>
      </c>
      <c r="D18" s="4">
        <v>0</v>
      </c>
      <c r="E18" s="5" t="s">
        <v>26</v>
      </c>
      <c r="F18" s="5" t="s">
        <v>26</v>
      </c>
      <c r="G18" s="4">
        <v>0</v>
      </c>
      <c r="H18" s="4">
        <v>5</v>
      </c>
      <c r="I18" s="6">
        <v>1</v>
      </c>
      <c r="J18" s="4">
        <v>5</v>
      </c>
      <c r="K18" s="4">
        <v>15</v>
      </c>
      <c r="L18" s="6">
        <v>1</v>
      </c>
      <c r="M18" s="4">
        <v>15</v>
      </c>
      <c r="N18" s="4">
        <v>10</v>
      </c>
      <c r="O18" s="6">
        <v>1</v>
      </c>
      <c r="P18" s="4">
        <v>10</v>
      </c>
      <c r="Q18" s="4">
        <v>15</v>
      </c>
      <c r="R18" s="6">
        <v>1</v>
      </c>
      <c r="S18" s="4">
        <v>15</v>
      </c>
    </row>
    <row r="19" spans="1:19" x14ac:dyDescent="0.2">
      <c r="A19" t="s">
        <v>41</v>
      </c>
      <c r="B19" s="5" t="s">
        <v>26</v>
      </c>
      <c r="C19" s="5" t="s">
        <v>26</v>
      </c>
      <c r="D19" s="4">
        <v>0</v>
      </c>
      <c r="E19" s="5" t="s">
        <v>28</v>
      </c>
      <c r="F19" s="5" t="s">
        <v>28</v>
      </c>
      <c r="G19" s="5" t="s">
        <v>28</v>
      </c>
      <c r="H19" s="5" t="s">
        <v>26</v>
      </c>
      <c r="I19" s="5" t="s">
        <v>26</v>
      </c>
      <c r="J19" s="4">
        <v>0</v>
      </c>
      <c r="K19" s="5" t="s">
        <v>26</v>
      </c>
      <c r="L19" s="5" t="s">
        <v>26</v>
      </c>
      <c r="M19" s="4">
        <v>0</v>
      </c>
      <c r="N19" s="5" t="s">
        <v>26</v>
      </c>
      <c r="O19" s="5" t="s">
        <v>26</v>
      </c>
      <c r="P19" s="4">
        <v>0</v>
      </c>
      <c r="Q19" s="5" t="s">
        <v>28</v>
      </c>
      <c r="R19" s="5" t="s">
        <v>28</v>
      </c>
      <c r="S19" s="5" t="s">
        <v>28</v>
      </c>
    </row>
    <row r="20" spans="1:19" x14ac:dyDescent="0.2">
      <c r="A20" t="s">
        <v>42</v>
      </c>
      <c r="B20" s="5" t="s">
        <v>26</v>
      </c>
      <c r="C20" s="5" t="s">
        <v>26</v>
      </c>
      <c r="D20" s="4">
        <v>0</v>
      </c>
      <c r="E20" s="4">
        <v>0</v>
      </c>
      <c r="F20" s="6">
        <v>0</v>
      </c>
      <c r="G20" s="5" t="s">
        <v>28</v>
      </c>
      <c r="H20" s="5" t="s">
        <v>26</v>
      </c>
      <c r="I20" s="5" t="s">
        <v>26</v>
      </c>
      <c r="J20" s="4">
        <v>0</v>
      </c>
      <c r="K20" s="4">
        <v>5</v>
      </c>
      <c r="L20" s="6">
        <v>1</v>
      </c>
      <c r="M20" s="4">
        <v>5</v>
      </c>
      <c r="N20" s="4">
        <v>10</v>
      </c>
      <c r="O20" s="6">
        <v>1</v>
      </c>
      <c r="P20" s="4">
        <v>10</v>
      </c>
      <c r="Q20" s="4">
        <v>5</v>
      </c>
      <c r="R20" s="6">
        <v>1</v>
      </c>
      <c r="S20" s="4">
        <v>5</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5" t="s">
        <v>26</v>
      </c>
      <c r="O21" s="5" t="s">
        <v>26</v>
      </c>
      <c r="P21" s="4">
        <v>0</v>
      </c>
      <c r="Q21" s="5" t="s">
        <v>28</v>
      </c>
      <c r="R21" s="5" t="s">
        <v>28</v>
      </c>
      <c r="S21" s="5" t="s">
        <v>28</v>
      </c>
    </row>
    <row r="22" spans="1:19" x14ac:dyDescent="0.2">
      <c r="A22" t="s">
        <v>44</v>
      </c>
      <c r="B22" s="5" t="s">
        <v>26</v>
      </c>
      <c r="C22" s="5" t="s">
        <v>26</v>
      </c>
      <c r="D22" s="4">
        <v>0</v>
      </c>
      <c r="E22" s="5" t="s">
        <v>26</v>
      </c>
      <c r="F22" s="5" t="s">
        <v>26</v>
      </c>
      <c r="G22" s="4">
        <v>0</v>
      </c>
      <c r="H22" s="4">
        <v>0</v>
      </c>
      <c r="I22" s="6">
        <v>0</v>
      </c>
      <c r="J22" s="5" t="s">
        <v>28</v>
      </c>
      <c r="K22" s="4">
        <v>5</v>
      </c>
      <c r="L22" s="6">
        <v>1</v>
      </c>
      <c r="M22" s="4">
        <v>5</v>
      </c>
      <c r="N22" s="5" t="s">
        <v>28</v>
      </c>
      <c r="O22" s="5" t="s">
        <v>28</v>
      </c>
      <c r="P22" s="5" t="s">
        <v>28</v>
      </c>
      <c r="Q22" s="5" t="s">
        <v>26</v>
      </c>
      <c r="R22" s="5" t="s">
        <v>26</v>
      </c>
      <c r="S22" s="4">
        <v>0</v>
      </c>
    </row>
    <row r="23" spans="1:19" x14ac:dyDescent="0.2">
      <c r="A23" s="9" t="s">
        <v>45</v>
      </c>
      <c r="B23" s="7">
        <v>0</v>
      </c>
      <c r="C23" s="8">
        <v>0</v>
      </c>
      <c r="D23" s="7">
        <v>15</v>
      </c>
      <c r="E23" s="7">
        <v>10</v>
      </c>
      <c r="F23" s="8">
        <v>0.42899999999999999</v>
      </c>
      <c r="G23" s="7">
        <v>20</v>
      </c>
      <c r="H23" s="7">
        <v>20</v>
      </c>
      <c r="I23" s="8">
        <v>0.88</v>
      </c>
      <c r="J23" s="7">
        <v>25</v>
      </c>
      <c r="K23" s="7">
        <v>40</v>
      </c>
      <c r="L23" s="8">
        <v>0.86699999999999999</v>
      </c>
      <c r="M23" s="7">
        <v>45</v>
      </c>
      <c r="N23" s="7">
        <v>75</v>
      </c>
      <c r="O23" s="8">
        <v>0.96299999999999997</v>
      </c>
      <c r="P23" s="7">
        <v>80</v>
      </c>
      <c r="Q23" s="7">
        <v>45</v>
      </c>
      <c r="R23" s="8">
        <v>1</v>
      </c>
      <c r="S23" s="7">
        <v>45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74</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28</v>
      </c>
      <c r="C5" s="5" t="s">
        <v>28</v>
      </c>
      <c r="D5" s="5" t="s">
        <v>28</v>
      </c>
      <c r="E5" s="5" t="s">
        <v>28</v>
      </c>
      <c r="F5" s="5" t="s">
        <v>28</v>
      </c>
      <c r="G5" s="5" t="s">
        <v>28</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26</v>
      </c>
      <c r="C6" s="5" t="s">
        <v>26</v>
      </c>
      <c r="D6" s="4">
        <v>0</v>
      </c>
      <c r="E6" s="5" t="s">
        <v>26</v>
      </c>
      <c r="F6" s="5" t="s">
        <v>26</v>
      </c>
      <c r="G6" s="4">
        <v>0</v>
      </c>
      <c r="H6" s="5" t="s">
        <v>26</v>
      </c>
      <c r="I6" s="5" t="s">
        <v>26</v>
      </c>
      <c r="J6" s="4">
        <v>0</v>
      </c>
      <c r="K6" s="5" t="s">
        <v>26</v>
      </c>
      <c r="L6" s="5" t="s">
        <v>26</v>
      </c>
      <c r="M6" s="4">
        <v>0</v>
      </c>
      <c r="N6" s="5" t="s">
        <v>26</v>
      </c>
      <c r="O6" s="5" t="s">
        <v>26</v>
      </c>
      <c r="P6" s="4">
        <v>0</v>
      </c>
      <c r="Q6" s="5" t="s">
        <v>26</v>
      </c>
      <c r="R6" s="5" t="s">
        <v>26</v>
      </c>
      <c r="S6" s="4">
        <v>0</v>
      </c>
    </row>
    <row r="7" spans="1:19" x14ac:dyDescent="0.2">
      <c r="A7" t="s">
        <v>29</v>
      </c>
      <c r="B7" s="4">
        <v>10</v>
      </c>
      <c r="C7" s="6">
        <v>0.92300000000000004</v>
      </c>
      <c r="D7" s="4">
        <v>15</v>
      </c>
      <c r="E7" s="5" t="s">
        <v>28</v>
      </c>
      <c r="F7" s="5" t="s">
        <v>28</v>
      </c>
      <c r="G7" s="5" t="s">
        <v>28</v>
      </c>
      <c r="H7" s="5" t="s">
        <v>28</v>
      </c>
      <c r="I7" s="5" t="s">
        <v>28</v>
      </c>
      <c r="J7" s="5" t="s">
        <v>28</v>
      </c>
      <c r="K7" s="5" t="s">
        <v>26</v>
      </c>
      <c r="L7" s="5" t="s">
        <v>26</v>
      </c>
      <c r="M7" s="4">
        <v>0</v>
      </c>
      <c r="N7" s="4">
        <v>0</v>
      </c>
      <c r="O7" s="6">
        <v>0</v>
      </c>
      <c r="P7" s="5" t="s">
        <v>28</v>
      </c>
      <c r="Q7" s="4">
        <v>0</v>
      </c>
      <c r="R7" s="6">
        <v>0</v>
      </c>
      <c r="S7" s="5" t="s">
        <v>28</v>
      </c>
    </row>
    <row r="8" spans="1:19" x14ac:dyDescent="0.2">
      <c r="A8" t="s">
        <v>30</v>
      </c>
      <c r="B8" s="4">
        <v>10</v>
      </c>
      <c r="C8" s="6">
        <v>0.72699999999999998</v>
      </c>
      <c r="D8" s="4">
        <v>10</v>
      </c>
      <c r="E8" s="4">
        <v>5</v>
      </c>
      <c r="F8" s="6">
        <v>0.71399999999999997</v>
      </c>
      <c r="G8" s="4">
        <v>5</v>
      </c>
      <c r="H8" s="4">
        <v>0</v>
      </c>
      <c r="I8" s="6">
        <v>0</v>
      </c>
      <c r="J8" s="5" t="s">
        <v>28</v>
      </c>
      <c r="K8" s="5" t="s">
        <v>26</v>
      </c>
      <c r="L8" s="5" t="s">
        <v>26</v>
      </c>
      <c r="M8" s="4">
        <v>0</v>
      </c>
      <c r="N8" s="5" t="s">
        <v>28</v>
      </c>
      <c r="O8" s="5" t="s">
        <v>28</v>
      </c>
      <c r="P8" s="5" t="s">
        <v>28</v>
      </c>
      <c r="Q8" s="5" t="s">
        <v>28</v>
      </c>
      <c r="R8" s="5" t="s">
        <v>28</v>
      </c>
      <c r="S8" s="5" t="s">
        <v>28</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28</v>
      </c>
      <c r="C13" s="5" t="s">
        <v>28</v>
      </c>
      <c r="D13" s="5" t="s">
        <v>28</v>
      </c>
      <c r="E13" s="5" t="s">
        <v>28</v>
      </c>
      <c r="F13" s="5" t="s">
        <v>28</v>
      </c>
      <c r="G13" s="5" t="s">
        <v>28</v>
      </c>
      <c r="H13" s="5" t="s">
        <v>26</v>
      </c>
      <c r="I13" s="5" t="s">
        <v>26</v>
      </c>
      <c r="J13" s="4">
        <v>0</v>
      </c>
      <c r="K13" s="5" t="s">
        <v>28</v>
      </c>
      <c r="L13" s="5" t="s">
        <v>28</v>
      </c>
      <c r="M13" s="5" t="s">
        <v>28</v>
      </c>
      <c r="N13" s="5" t="s">
        <v>28</v>
      </c>
      <c r="O13" s="5" t="s">
        <v>28</v>
      </c>
      <c r="P13" s="5" t="s">
        <v>28</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15</v>
      </c>
      <c r="C15" s="6">
        <v>0.65</v>
      </c>
      <c r="D15" s="4">
        <v>20</v>
      </c>
      <c r="E15" s="4">
        <v>5</v>
      </c>
      <c r="F15" s="6">
        <v>0.625</v>
      </c>
      <c r="G15" s="4">
        <v>10</v>
      </c>
      <c r="H15" s="5" t="s">
        <v>28</v>
      </c>
      <c r="I15" s="5" t="s">
        <v>28</v>
      </c>
      <c r="J15" s="4">
        <v>5</v>
      </c>
      <c r="K15" s="4">
        <v>5</v>
      </c>
      <c r="L15" s="6">
        <v>0.85699999999999998</v>
      </c>
      <c r="M15" s="4">
        <v>5</v>
      </c>
      <c r="N15" s="4">
        <v>5</v>
      </c>
      <c r="O15" s="6">
        <v>1</v>
      </c>
      <c r="P15" s="4">
        <v>5</v>
      </c>
      <c r="Q15" s="5" t="s">
        <v>28</v>
      </c>
      <c r="R15" s="5" t="s">
        <v>28</v>
      </c>
      <c r="S15" s="4">
        <v>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28</v>
      </c>
      <c r="C17" s="5" t="s">
        <v>28</v>
      </c>
      <c r="D17" s="5" t="s">
        <v>28</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28</v>
      </c>
      <c r="C18" s="5" t="s">
        <v>28</v>
      </c>
      <c r="D18" s="4">
        <v>10</v>
      </c>
      <c r="E18" s="5" t="s">
        <v>26</v>
      </c>
      <c r="F18" s="5" t="s">
        <v>26</v>
      </c>
      <c r="G18" s="4">
        <v>0</v>
      </c>
      <c r="H18" s="4">
        <v>5</v>
      </c>
      <c r="I18" s="6">
        <v>1</v>
      </c>
      <c r="J18" s="4">
        <v>5</v>
      </c>
      <c r="K18" s="5" t="s">
        <v>26</v>
      </c>
      <c r="L18" s="5" t="s">
        <v>26</v>
      </c>
      <c r="M18" s="4">
        <v>0</v>
      </c>
      <c r="N18" s="5" t="s">
        <v>28</v>
      </c>
      <c r="O18" s="5" t="s">
        <v>28</v>
      </c>
      <c r="P18" s="5" t="s">
        <v>28</v>
      </c>
      <c r="Q18" s="5" t="s">
        <v>26</v>
      </c>
      <c r="R18" s="5" t="s">
        <v>26</v>
      </c>
      <c r="S18" s="4">
        <v>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28</v>
      </c>
      <c r="I20" s="5" t="s">
        <v>28</v>
      </c>
      <c r="J20" s="5" t="s">
        <v>28</v>
      </c>
      <c r="K20" s="5" t="s">
        <v>26</v>
      </c>
      <c r="L20" s="5" t="s">
        <v>26</v>
      </c>
      <c r="M20" s="4">
        <v>0</v>
      </c>
      <c r="N20" s="5" t="s">
        <v>26</v>
      </c>
      <c r="O20" s="5" t="s">
        <v>26</v>
      </c>
      <c r="P20" s="4">
        <v>0</v>
      </c>
      <c r="Q20" s="5" t="s">
        <v>26</v>
      </c>
      <c r="R20" s="5" t="s">
        <v>26</v>
      </c>
      <c r="S20" s="4">
        <v>0</v>
      </c>
    </row>
    <row r="21" spans="1:19" x14ac:dyDescent="0.2">
      <c r="A21" t="s">
        <v>43</v>
      </c>
      <c r="B21" s="4">
        <v>0</v>
      </c>
      <c r="C21" s="6">
        <v>0</v>
      </c>
      <c r="D21" s="5" t="s">
        <v>28</v>
      </c>
      <c r="E21" s="5" t="s">
        <v>26</v>
      </c>
      <c r="F21" s="5" t="s">
        <v>26</v>
      </c>
      <c r="G21" s="4">
        <v>0</v>
      </c>
      <c r="H21" s="5" t="s">
        <v>28</v>
      </c>
      <c r="I21" s="5" t="s">
        <v>28</v>
      </c>
      <c r="J21" s="5" t="s">
        <v>28</v>
      </c>
      <c r="K21" s="5" t="s">
        <v>26</v>
      </c>
      <c r="L21" s="5" t="s">
        <v>26</v>
      </c>
      <c r="M21" s="4">
        <v>0</v>
      </c>
      <c r="N21" s="5" t="s">
        <v>26</v>
      </c>
      <c r="O21" s="5" t="s">
        <v>26</v>
      </c>
      <c r="P21" s="4">
        <v>0</v>
      </c>
      <c r="Q21" s="5" t="s">
        <v>28</v>
      </c>
      <c r="R21" s="5" t="s">
        <v>28</v>
      </c>
      <c r="S21" s="5" t="s">
        <v>28</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45</v>
      </c>
      <c r="C23" s="8">
        <v>0.73299999999999998</v>
      </c>
      <c r="D23" s="7">
        <v>60</v>
      </c>
      <c r="E23" s="7">
        <v>15</v>
      </c>
      <c r="F23" s="8">
        <v>0.73699999999999999</v>
      </c>
      <c r="G23" s="7">
        <v>20</v>
      </c>
      <c r="H23" s="7">
        <v>15</v>
      </c>
      <c r="I23" s="8">
        <v>0.75</v>
      </c>
      <c r="J23" s="7">
        <v>20</v>
      </c>
      <c r="K23" s="7">
        <v>5</v>
      </c>
      <c r="L23" s="8">
        <v>0.875</v>
      </c>
      <c r="M23" s="7">
        <v>10</v>
      </c>
      <c r="N23" s="7">
        <v>10</v>
      </c>
      <c r="O23" s="8">
        <v>0.6</v>
      </c>
      <c r="P23" s="7">
        <v>20</v>
      </c>
      <c r="Q23" s="7">
        <v>10</v>
      </c>
      <c r="R23" s="8">
        <v>0.57099999999999995</v>
      </c>
      <c r="S23" s="7">
        <v>15</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75</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4">
        <v>0</v>
      </c>
      <c r="F5" s="6">
        <v>0</v>
      </c>
      <c r="G5" s="5" t="s">
        <v>28</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28</v>
      </c>
      <c r="C6" s="5" t="s">
        <v>28</v>
      </c>
      <c r="D6" s="5" t="s">
        <v>28</v>
      </c>
      <c r="E6" s="5" t="s">
        <v>26</v>
      </c>
      <c r="F6" s="5" t="s">
        <v>26</v>
      </c>
      <c r="G6" s="4">
        <v>0</v>
      </c>
      <c r="H6" s="5" t="s">
        <v>26</v>
      </c>
      <c r="I6" s="5" t="s">
        <v>26</v>
      </c>
      <c r="J6" s="4">
        <v>0</v>
      </c>
      <c r="K6" s="5" t="s">
        <v>26</v>
      </c>
      <c r="L6" s="5" t="s">
        <v>26</v>
      </c>
      <c r="M6" s="4">
        <v>0</v>
      </c>
      <c r="N6" s="5" t="s">
        <v>26</v>
      </c>
      <c r="O6" s="5" t="s">
        <v>26</v>
      </c>
      <c r="P6" s="4">
        <v>0</v>
      </c>
      <c r="Q6" s="5" t="s">
        <v>26</v>
      </c>
      <c r="R6" s="5" t="s">
        <v>26</v>
      </c>
      <c r="S6" s="4">
        <v>0</v>
      </c>
    </row>
    <row r="7" spans="1:19" x14ac:dyDescent="0.2">
      <c r="A7" t="s">
        <v>29</v>
      </c>
      <c r="B7" s="5" t="s">
        <v>28</v>
      </c>
      <c r="C7" s="5" t="s">
        <v>28</v>
      </c>
      <c r="D7" s="5" t="s">
        <v>28</v>
      </c>
      <c r="E7" s="4">
        <v>10</v>
      </c>
      <c r="F7" s="6">
        <v>1</v>
      </c>
      <c r="G7" s="4">
        <v>10</v>
      </c>
      <c r="H7" s="4">
        <v>10</v>
      </c>
      <c r="I7" s="6">
        <v>1</v>
      </c>
      <c r="J7" s="4">
        <v>10</v>
      </c>
      <c r="K7" s="5" t="s">
        <v>28</v>
      </c>
      <c r="L7" s="5" t="s">
        <v>28</v>
      </c>
      <c r="M7" s="5" t="s">
        <v>28</v>
      </c>
      <c r="N7" s="5" t="s">
        <v>28</v>
      </c>
      <c r="O7" s="5" t="s">
        <v>28</v>
      </c>
      <c r="P7" s="4">
        <v>5</v>
      </c>
      <c r="Q7" s="5" t="s">
        <v>28</v>
      </c>
      <c r="R7" s="5" t="s">
        <v>28</v>
      </c>
      <c r="S7" s="4">
        <v>5</v>
      </c>
    </row>
    <row r="8" spans="1:19" x14ac:dyDescent="0.2">
      <c r="A8" t="s">
        <v>30</v>
      </c>
      <c r="B8" s="5" t="s">
        <v>28</v>
      </c>
      <c r="C8" s="5" t="s">
        <v>28</v>
      </c>
      <c r="D8" s="5" t="s">
        <v>28</v>
      </c>
      <c r="E8" s="5" t="s">
        <v>26</v>
      </c>
      <c r="F8" s="5" t="s">
        <v>26</v>
      </c>
      <c r="G8" s="4">
        <v>0</v>
      </c>
      <c r="H8" s="4">
        <v>10</v>
      </c>
      <c r="I8" s="6">
        <v>1</v>
      </c>
      <c r="J8" s="4">
        <v>10</v>
      </c>
      <c r="K8" s="5" t="s">
        <v>28</v>
      </c>
      <c r="L8" s="5" t="s">
        <v>28</v>
      </c>
      <c r="M8" s="5" t="s">
        <v>28</v>
      </c>
      <c r="N8" s="5" t="s">
        <v>26</v>
      </c>
      <c r="O8" s="5" t="s">
        <v>26</v>
      </c>
      <c r="P8" s="4">
        <v>0</v>
      </c>
      <c r="Q8" s="5" t="s">
        <v>26</v>
      </c>
      <c r="R8" s="5" t="s">
        <v>26</v>
      </c>
      <c r="S8" s="4">
        <v>0</v>
      </c>
    </row>
    <row r="9" spans="1:19" x14ac:dyDescent="0.2">
      <c r="A9" t="s">
        <v>31</v>
      </c>
      <c r="B9" s="4">
        <v>0</v>
      </c>
      <c r="C9" s="6">
        <v>0</v>
      </c>
      <c r="D9" s="5" t="s">
        <v>28</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28</v>
      </c>
      <c r="C13" s="5" t="s">
        <v>28</v>
      </c>
      <c r="D13" s="5" t="s">
        <v>28</v>
      </c>
      <c r="E13" s="4">
        <v>5</v>
      </c>
      <c r="F13" s="6">
        <v>0.83299999999999996</v>
      </c>
      <c r="G13" s="4">
        <v>5</v>
      </c>
      <c r="H13" s="4">
        <v>5</v>
      </c>
      <c r="I13" s="6">
        <v>1</v>
      </c>
      <c r="J13" s="4">
        <v>5</v>
      </c>
      <c r="K13" s="5" t="s">
        <v>28</v>
      </c>
      <c r="L13" s="5" t="s">
        <v>28</v>
      </c>
      <c r="M13" s="5" t="s">
        <v>28</v>
      </c>
      <c r="N13" s="5" t="s">
        <v>28</v>
      </c>
      <c r="O13" s="5" t="s">
        <v>28</v>
      </c>
      <c r="P13" s="4">
        <v>5</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10</v>
      </c>
      <c r="C15" s="6">
        <v>1</v>
      </c>
      <c r="D15" s="4">
        <v>10</v>
      </c>
      <c r="E15" s="4">
        <v>5</v>
      </c>
      <c r="F15" s="6">
        <v>0.875</v>
      </c>
      <c r="G15" s="4">
        <v>10</v>
      </c>
      <c r="H15" s="5" t="s">
        <v>28</v>
      </c>
      <c r="I15" s="5" t="s">
        <v>28</v>
      </c>
      <c r="J15" s="5" t="s">
        <v>28</v>
      </c>
      <c r="K15" s="4">
        <v>10</v>
      </c>
      <c r="L15" s="6">
        <v>1</v>
      </c>
      <c r="M15" s="4">
        <v>10</v>
      </c>
      <c r="N15" s="4">
        <v>5</v>
      </c>
      <c r="O15" s="6">
        <v>0.77800000000000002</v>
      </c>
      <c r="P15" s="4">
        <v>10</v>
      </c>
      <c r="Q15" s="5" t="s">
        <v>28</v>
      </c>
      <c r="R15" s="5" t="s">
        <v>28</v>
      </c>
      <c r="S15" s="5" t="s">
        <v>28</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4">
        <v>0</v>
      </c>
      <c r="F17" s="6">
        <v>0</v>
      </c>
      <c r="G17" s="5" t="s">
        <v>28</v>
      </c>
      <c r="H17" s="5" t="s">
        <v>26</v>
      </c>
      <c r="I17" s="5" t="s">
        <v>26</v>
      </c>
      <c r="J17" s="4">
        <v>0</v>
      </c>
      <c r="K17" s="5" t="s">
        <v>28</v>
      </c>
      <c r="L17" s="5" t="s">
        <v>28</v>
      </c>
      <c r="M17" s="5" t="s">
        <v>28</v>
      </c>
      <c r="N17" s="5" t="s">
        <v>26</v>
      </c>
      <c r="O17" s="5" t="s">
        <v>26</v>
      </c>
      <c r="P17" s="4">
        <v>0</v>
      </c>
      <c r="Q17" s="5" t="s">
        <v>26</v>
      </c>
      <c r="R17" s="5" t="s">
        <v>26</v>
      </c>
      <c r="S17" s="4">
        <v>0</v>
      </c>
    </row>
    <row r="18" spans="1:19" x14ac:dyDescent="0.2">
      <c r="A18" t="s">
        <v>40</v>
      </c>
      <c r="B18" s="4">
        <v>5</v>
      </c>
      <c r="C18" s="6">
        <v>0.66700000000000004</v>
      </c>
      <c r="D18" s="4">
        <v>10</v>
      </c>
      <c r="E18" s="4">
        <v>5</v>
      </c>
      <c r="F18" s="6">
        <v>1</v>
      </c>
      <c r="G18" s="4">
        <v>5</v>
      </c>
      <c r="H18" s="5" t="s">
        <v>28</v>
      </c>
      <c r="I18" s="5" t="s">
        <v>28</v>
      </c>
      <c r="J18" s="5" t="s">
        <v>28</v>
      </c>
      <c r="K18" s="4">
        <v>5</v>
      </c>
      <c r="L18" s="6">
        <v>0.71399999999999997</v>
      </c>
      <c r="M18" s="4">
        <v>5</v>
      </c>
      <c r="N18" s="5" t="s">
        <v>28</v>
      </c>
      <c r="O18" s="5" t="s">
        <v>28</v>
      </c>
      <c r="P18" s="5" t="s">
        <v>28</v>
      </c>
      <c r="Q18" s="5" t="s">
        <v>28</v>
      </c>
      <c r="R18" s="5" t="s">
        <v>28</v>
      </c>
      <c r="S18" s="5" t="s">
        <v>28</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28</v>
      </c>
      <c r="R19" s="5" t="s">
        <v>28</v>
      </c>
      <c r="S19" s="5" t="s">
        <v>28</v>
      </c>
    </row>
    <row r="20" spans="1:19" x14ac:dyDescent="0.2">
      <c r="A20" t="s">
        <v>42</v>
      </c>
      <c r="B20" s="4">
        <v>10</v>
      </c>
      <c r="C20" s="6">
        <v>0.81799999999999995</v>
      </c>
      <c r="D20" s="4">
        <v>10</v>
      </c>
      <c r="E20" s="4">
        <v>10</v>
      </c>
      <c r="F20" s="6">
        <v>0.81799999999999995</v>
      </c>
      <c r="G20" s="4">
        <v>10</v>
      </c>
      <c r="H20" s="5" t="s">
        <v>28</v>
      </c>
      <c r="I20" s="5" t="s">
        <v>28</v>
      </c>
      <c r="J20" s="5" t="s">
        <v>28</v>
      </c>
      <c r="K20" s="5" t="s">
        <v>28</v>
      </c>
      <c r="L20" s="5" t="s">
        <v>28</v>
      </c>
      <c r="M20" s="5" t="s">
        <v>28</v>
      </c>
      <c r="N20" s="5" t="s">
        <v>28</v>
      </c>
      <c r="O20" s="5" t="s">
        <v>28</v>
      </c>
      <c r="P20" s="5" t="s">
        <v>28</v>
      </c>
      <c r="Q20" s="4">
        <v>5</v>
      </c>
      <c r="R20" s="6">
        <v>1</v>
      </c>
      <c r="S20" s="4">
        <v>5</v>
      </c>
    </row>
    <row r="21" spans="1:19" x14ac:dyDescent="0.2">
      <c r="A21" t="s">
        <v>43</v>
      </c>
      <c r="B21" s="5" t="s">
        <v>28</v>
      </c>
      <c r="C21" s="5" t="s">
        <v>28</v>
      </c>
      <c r="D21" s="5" t="s">
        <v>28</v>
      </c>
      <c r="E21" s="5" t="s">
        <v>28</v>
      </c>
      <c r="F21" s="5" t="s">
        <v>28</v>
      </c>
      <c r="G21" s="5" t="s">
        <v>28</v>
      </c>
      <c r="H21" s="5" t="s">
        <v>28</v>
      </c>
      <c r="I21" s="5" t="s">
        <v>28</v>
      </c>
      <c r="J21" s="5" t="s">
        <v>28</v>
      </c>
      <c r="K21" s="4">
        <v>10</v>
      </c>
      <c r="L21" s="6">
        <v>1</v>
      </c>
      <c r="M21" s="4">
        <v>10</v>
      </c>
      <c r="N21" s="5" t="s">
        <v>28</v>
      </c>
      <c r="O21" s="5" t="s">
        <v>28</v>
      </c>
      <c r="P21" s="5" t="s">
        <v>28</v>
      </c>
      <c r="Q21" s="4">
        <v>10</v>
      </c>
      <c r="R21" s="6">
        <v>0.91700000000000004</v>
      </c>
      <c r="S21" s="4">
        <v>10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30</v>
      </c>
      <c r="C23" s="8">
        <v>0.74399999999999999</v>
      </c>
      <c r="D23" s="7">
        <v>45</v>
      </c>
      <c r="E23" s="7">
        <v>35</v>
      </c>
      <c r="F23" s="8">
        <v>0.81399999999999995</v>
      </c>
      <c r="G23" s="7">
        <v>45</v>
      </c>
      <c r="H23" s="7">
        <v>35</v>
      </c>
      <c r="I23" s="8">
        <v>0.97199999999999998</v>
      </c>
      <c r="J23" s="7">
        <v>35</v>
      </c>
      <c r="K23" s="7">
        <v>35</v>
      </c>
      <c r="L23" s="8">
        <v>0.94299999999999995</v>
      </c>
      <c r="M23" s="7">
        <v>35</v>
      </c>
      <c r="N23" s="7">
        <v>20</v>
      </c>
      <c r="O23" s="8">
        <v>0.81499999999999995</v>
      </c>
      <c r="P23" s="7">
        <v>25</v>
      </c>
      <c r="Q23" s="7">
        <v>30</v>
      </c>
      <c r="R23" s="8">
        <v>0.879</v>
      </c>
      <c r="S23" s="7">
        <v>35</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76</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4">
        <v>0</v>
      </c>
      <c r="C6" s="6">
        <v>0</v>
      </c>
      <c r="D6" s="4">
        <v>10</v>
      </c>
      <c r="E6" s="4">
        <v>0</v>
      </c>
      <c r="F6" s="6">
        <v>0</v>
      </c>
      <c r="G6" s="4">
        <v>10</v>
      </c>
      <c r="H6" s="5" t="s">
        <v>28</v>
      </c>
      <c r="I6" s="5" t="s">
        <v>28</v>
      </c>
      <c r="J6" s="5" t="s">
        <v>28</v>
      </c>
      <c r="K6" s="4">
        <v>0</v>
      </c>
      <c r="L6" s="6">
        <v>0</v>
      </c>
      <c r="M6" s="5" t="s">
        <v>28</v>
      </c>
      <c r="N6" s="5" t="s">
        <v>28</v>
      </c>
      <c r="O6" s="5" t="s">
        <v>28</v>
      </c>
      <c r="P6" s="4">
        <v>5</v>
      </c>
      <c r="Q6" s="5" t="s">
        <v>28</v>
      </c>
      <c r="R6" s="5" t="s">
        <v>28</v>
      </c>
      <c r="S6" s="5" t="s">
        <v>28</v>
      </c>
    </row>
    <row r="7" spans="1:19" x14ac:dyDescent="0.2">
      <c r="A7" t="s">
        <v>29</v>
      </c>
      <c r="B7" s="4">
        <v>10</v>
      </c>
      <c r="C7" s="6">
        <v>0.37</v>
      </c>
      <c r="D7" s="4">
        <v>25</v>
      </c>
      <c r="E7" s="4">
        <v>25</v>
      </c>
      <c r="F7" s="6">
        <v>0.51100000000000001</v>
      </c>
      <c r="G7" s="4">
        <v>45</v>
      </c>
      <c r="H7" s="4">
        <v>10</v>
      </c>
      <c r="I7" s="6">
        <v>0.23699999999999999</v>
      </c>
      <c r="J7" s="4">
        <v>40</v>
      </c>
      <c r="K7" s="4">
        <v>10</v>
      </c>
      <c r="L7" s="6">
        <v>0.4</v>
      </c>
      <c r="M7" s="4">
        <v>20</v>
      </c>
      <c r="N7" s="4">
        <v>5</v>
      </c>
      <c r="O7" s="6">
        <v>0.125</v>
      </c>
      <c r="P7" s="4">
        <v>50</v>
      </c>
      <c r="Q7" s="4">
        <v>10</v>
      </c>
      <c r="R7" s="6">
        <v>0.33300000000000002</v>
      </c>
      <c r="S7" s="4">
        <v>35</v>
      </c>
    </row>
    <row r="8" spans="1:19" x14ac:dyDescent="0.2">
      <c r="A8" t="s">
        <v>30</v>
      </c>
      <c r="B8" s="5" t="s">
        <v>28</v>
      </c>
      <c r="C8" s="5" t="s">
        <v>28</v>
      </c>
      <c r="D8" s="4">
        <v>10</v>
      </c>
      <c r="E8" s="5" t="s">
        <v>28</v>
      </c>
      <c r="F8" s="5" t="s">
        <v>28</v>
      </c>
      <c r="G8" s="4">
        <v>15</v>
      </c>
      <c r="H8" s="4">
        <v>10</v>
      </c>
      <c r="I8" s="6">
        <v>0.61099999999999999</v>
      </c>
      <c r="J8" s="4">
        <v>20</v>
      </c>
      <c r="K8" s="4">
        <v>5</v>
      </c>
      <c r="L8" s="6">
        <v>0.33300000000000002</v>
      </c>
      <c r="M8" s="4">
        <v>15</v>
      </c>
      <c r="N8" s="4">
        <v>0</v>
      </c>
      <c r="O8" s="6">
        <v>0</v>
      </c>
      <c r="P8" s="4">
        <v>10</v>
      </c>
      <c r="Q8" s="4">
        <v>10</v>
      </c>
      <c r="R8" s="6">
        <v>0.5</v>
      </c>
      <c r="S8" s="4">
        <v>15</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28</v>
      </c>
      <c r="C12" s="5" t="s">
        <v>28</v>
      </c>
      <c r="D12" s="5" t="s">
        <v>28</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0</v>
      </c>
      <c r="C13" s="6">
        <v>0</v>
      </c>
      <c r="D13" s="4">
        <v>5</v>
      </c>
      <c r="E13" s="4">
        <v>5</v>
      </c>
      <c r="F13" s="6">
        <v>0.33300000000000002</v>
      </c>
      <c r="G13" s="4">
        <v>20</v>
      </c>
      <c r="H13" s="5" t="s">
        <v>28</v>
      </c>
      <c r="I13" s="5" t="s">
        <v>28</v>
      </c>
      <c r="J13" s="4">
        <v>15</v>
      </c>
      <c r="K13" s="5" t="s">
        <v>28</v>
      </c>
      <c r="L13" s="5" t="s">
        <v>28</v>
      </c>
      <c r="M13" s="4">
        <v>35</v>
      </c>
      <c r="N13" s="5" t="s">
        <v>28</v>
      </c>
      <c r="O13" s="5" t="s">
        <v>28</v>
      </c>
      <c r="P13" s="4">
        <v>30</v>
      </c>
      <c r="Q13" s="5" t="s">
        <v>28</v>
      </c>
      <c r="R13" s="5" t="s">
        <v>28</v>
      </c>
      <c r="S13" s="4">
        <v>45</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15</v>
      </c>
      <c r="C15" s="6">
        <v>0.41899999999999998</v>
      </c>
      <c r="D15" s="4">
        <v>30</v>
      </c>
      <c r="E15" s="4">
        <v>20</v>
      </c>
      <c r="F15" s="6">
        <v>0.42199999999999999</v>
      </c>
      <c r="G15" s="4">
        <v>45</v>
      </c>
      <c r="H15" s="4">
        <v>10</v>
      </c>
      <c r="I15" s="6">
        <v>0.26300000000000001</v>
      </c>
      <c r="J15" s="4">
        <v>40</v>
      </c>
      <c r="K15" s="4">
        <v>10</v>
      </c>
      <c r="L15" s="6">
        <v>0.33300000000000002</v>
      </c>
      <c r="M15" s="4">
        <v>25</v>
      </c>
      <c r="N15" s="4">
        <v>0</v>
      </c>
      <c r="O15" s="6">
        <v>0</v>
      </c>
      <c r="P15" s="4">
        <v>40</v>
      </c>
      <c r="Q15" s="4">
        <v>15</v>
      </c>
      <c r="R15" s="6">
        <v>0.29199999999999998</v>
      </c>
      <c r="S15" s="4">
        <v>50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28</v>
      </c>
      <c r="C17" s="5" t="s">
        <v>28</v>
      </c>
      <c r="D17" s="4">
        <v>10</v>
      </c>
      <c r="E17" s="4">
        <v>5</v>
      </c>
      <c r="F17" s="6">
        <v>0.5</v>
      </c>
      <c r="G17" s="4">
        <v>10</v>
      </c>
      <c r="H17" s="5" t="s">
        <v>28</v>
      </c>
      <c r="I17" s="5" t="s">
        <v>28</v>
      </c>
      <c r="J17" s="4">
        <v>10</v>
      </c>
      <c r="K17" s="5" t="s">
        <v>28</v>
      </c>
      <c r="L17" s="5" t="s">
        <v>28</v>
      </c>
      <c r="M17" s="4">
        <v>5</v>
      </c>
      <c r="N17" s="5" t="s">
        <v>28</v>
      </c>
      <c r="O17" s="5" t="s">
        <v>28</v>
      </c>
      <c r="P17" s="4">
        <v>10</v>
      </c>
      <c r="Q17" s="5" t="s">
        <v>28</v>
      </c>
      <c r="R17" s="5" t="s">
        <v>28</v>
      </c>
      <c r="S17" s="4">
        <v>15</v>
      </c>
    </row>
    <row r="18" spans="1:19" x14ac:dyDescent="0.2">
      <c r="A18" t="s">
        <v>40</v>
      </c>
      <c r="B18" s="4">
        <v>10</v>
      </c>
      <c r="C18" s="6">
        <v>0.64700000000000002</v>
      </c>
      <c r="D18" s="4">
        <v>15</v>
      </c>
      <c r="E18" s="4">
        <v>5</v>
      </c>
      <c r="F18" s="6">
        <v>0.875</v>
      </c>
      <c r="G18" s="4">
        <v>10</v>
      </c>
      <c r="H18" s="5" t="s">
        <v>28</v>
      </c>
      <c r="I18" s="5" t="s">
        <v>28</v>
      </c>
      <c r="J18" s="5" t="s">
        <v>28</v>
      </c>
      <c r="K18" s="5" t="s">
        <v>28</v>
      </c>
      <c r="L18" s="5" t="s">
        <v>28</v>
      </c>
      <c r="M18" s="5" t="s">
        <v>28</v>
      </c>
      <c r="N18" s="4">
        <v>0</v>
      </c>
      <c r="O18" s="6">
        <v>0</v>
      </c>
      <c r="P18" s="5" t="s">
        <v>28</v>
      </c>
      <c r="Q18" s="4">
        <v>5</v>
      </c>
      <c r="R18" s="6">
        <v>0.875</v>
      </c>
      <c r="S18" s="4">
        <v>10</v>
      </c>
    </row>
    <row r="19" spans="1:19" x14ac:dyDescent="0.2">
      <c r="A19" t="s">
        <v>41</v>
      </c>
      <c r="B19" s="4">
        <v>10</v>
      </c>
      <c r="C19" s="6">
        <v>0.90900000000000003</v>
      </c>
      <c r="D19" s="4">
        <v>10</v>
      </c>
      <c r="E19" s="4">
        <v>10</v>
      </c>
      <c r="F19" s="6">
        <v>0.66700000000000004</v>
      </c>
      <c r="G19" s="4">
        <v>20</v>
      </c>
      <c r="H19" s="5" t="s">
        <v>28</v>
      </c>
      <c r="I19" s="5" t="s">
        <v>28</v>
      </c>
      <c r="J19" s="5" t="s">
        <v>28</v>
      </c>
      <c r="K19" s="5" t="s">
        <v>28</v>
      </c>
      <c r="L19" s="5" t="s">
        <v>28</v>
      </c>
      <c r="M19" s="4">
        <v>5</v>
      </c>
      <c r="N19" s="5" t="s">
        <v>28</v>
      </c>
      <c r="O19" s="5" t="s">
        <v>28</v>
      </c>
      <c r="P19" s="5" t="s">
        <v>28</v>
      </c>
      <c r="Q19" s="4">
        <v>15</v>
      </c>
      <c r="R19" s="6">
        <v>1</v>
      </c>
      <c r="S19" s="4">
        <v>15</v>
      </c>
    </row>
    <row r="20" spans="1:19" x14ac:dyDescent="0.2">
      <c r="A20" t="s">
        <v>42</v>
      </c>
      <c r="B20" s="4">
        <v>0</v>
      </c>
      <c r="C20" s="6">
        <v>0</v>
      </c>
      <c r="D20" s="5" t="s">
        <v>28</v>
      </c>
      <c r="E20" s="5" t="s">
        <v>28</v>
      </c>
      <c r="F20" s="5" t="s">
        <v>28</v>
      </c>
      <c r="G20" s="4">
        <v>5</v>
      </c>
      <c r="H20" s="4">
        <v>5</v>
      </c>
      <c r="I20" s="6">
        <v>0.54500000000000004</v>
      </c>
      <c r="J20" s="4">
        <v>10</v>
      </c>
      <c r="K20" s="5" t="s">
        <v>28</v>
      </c>
      <c r="L20" s="5" t="s">
        <v>28</v>
      </c>
      <c r="M20" s="4">
        <v>5</v>
      </c>
      <c r="N20" s="4">
        <v>0</v>
      </c>
      <c r="O20" s="6">
        <v>0</v>
      </c>
      <c r="P20" s="4">
        <v>15</v>
      </c>
      <c r="Q20" s="5" t="s">
        <v>28</v>
      </c>
      <c r="R20" s="5" t="s">
        <v>28</v>
      </c>
      <c r="S20" s="4">
        <v>15</v>
      </c>
    </row>
    <row r="21" spans="1:19" x14ac:dyDescent="0.2">
      <c r="A21" t="s">
        <v>43</v>
      </c>
      <c r="B21" s="5" t="s">
        <v>26</v>
      </c>
      <c r="C21" s="5" t="s">
        <v>26</v>
      </c>
      <c r="D21" s="4">
        <v>0</v>
      </c>
      <c r="E21" s="4">
        <v>0</v>
      </c>
      <c r="F21" s="6">
        <v>0</v>
      </c>
      <c r="G21" s="4">
        <v>15</v>
      </c>
      <c r="H21" s="5" t="s">
        <v>26</v>
      </c>
      <c r="I21" s="5" t="s">
        <v>26</v>
      </c>
      <c r="J21" s="4">
        <v>0</v>
      </c>
      <c r="K21" s="5" t="s">
        <v>26</v>
      </c>
      <c r="L21" s="5" t="s">
        <v>26</v>
      </c>
      <c r="M21" s="4">
        <v>0</v>
      </c>
      <c r="N21" s="4">
        <v>0</v>
      </c>
      <c r="O21" s="6">
        <v>0</v>
      </c>
      <c r="P21" s="5" t="s">
        <v>28</v>
      </c>
      <c r="Q21" s="5" t="s">
        <v>26</v>
      </c>
      <c r="R21" s="5" t="s">
        <v>26</v>
      </c>
      <c r="S21" s="4">
        <v>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50</v>
      </c>
      <c r="C23" s="8">
        <v>0.378</v>
      </c>
      <c r="D23" s="7">
        <v>125</v>
      </c>
      <c r="E23" s="7">
        <v>80</v>
      </c>
      <c r="F23" s="8">
        <v>0.41599999999999998</v>
      </c>
      <c r="G23" s="7">
        <v>190</v>
      </c>
      <c r="H23" s="7">
        <v>50</v>
      </c>
      <c r="I23" s="8">
        <v>0.36499999999999999</v>
      </c>
      <c r="J23" s="7">
        <v>135</v>
      </c>
      <c r="K23" s="7">
        <v>35</v>
      </c>
      <c r="L23" s="8">
        <v>0.29399999999999998</v>
      </c>
      <c r="M23" s="7">
        <v>120</v>
      </c>
      <c r="N23" s="7">
        <v>15</v>
      </c>
      <c r="O23" s="8">
        <v>0.08</v>
      </c>
      <c r="P23" s="7">
        <v>175</v>
      </c>
      <c r="Q23" s="7">
        <v>65</v>
      </c>
      <c r="R23" s="8">
        <v>0.318</v>
      </c>
      <c r="S23" s="7">
        <v>200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77</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30</v>
      </c>
      <c r="C5" s="6">
        <v>1</v>
      </c>
      <c r="D5" s="4">
        <v>30</v>
      </c>
      <c r="E5" s="4">
        <v>15</v>
      </c>
      <c r="F5" s="6">
        <v>0.93799999999999994</v>
      </c>
      <c r="G5" s="4">
        <v>15</v>
      </c>
      <c r="H5" s="5" t="s">
        <v>26</v>
      </c>
      <c r="I5" s="5" t="s">
        <v>26</v>
      </c>
      <c r="J5" s="4">
        <v>0</v>
      </c>
      <c r="K5" s="4">
        <v>5</v>
      </c>
      <c r="L5" s="6">
        <v>0.875</v>
      </c>
      <c r="M5" s="4">
        <v>10</v>
      </c>
      <c r="N5" s="5" t="s">
        <v>26</v>
      </c>
      <c r="O5" s="5" t="s">
        <v>26</v>
      </c>
      <c r="P5" s="4">
        <v>0</v>
      </c>
      <c r="Q5" s="5" t="s">
        <v>28</v>
      </c>
      <c r="R5" s="5" t="s">
        <v>28</v>
      </c>
      <c r="S5" s="5" t="s">
        <v>28</v>
      </c>
    </row>
    <row r="6" spans="1:19" x14ac:dyDescent="0.2">
      <c r="A6" t="s">
        <v>27</v>
      </c>
      <c r="B6" s="4">
        <v>20</v>
      </c>
      <c r="C6" s="6">
        <v>1</v>
      </c>
      <c r="D6" s="4">
        <v>20</v>
      </c>
      <c r="E6" s="4">
        <v>0</v>
      </c>
      <c r="F6" s="6">
        <v>0</v>
      </c>
      <c r="G6" s="5" t="s">
        <v>28</v>
      </c>
      <c r="H6" s="4">
        <v>10</v>
      </c>
      <c r="I6" s="6">
        <v>0.84599999999999997</v>
      </c>
      <c r="J6" s="4">
        <v>15</v>
      </c>
      <c r="K6" s="5" t="s">
        <v>28</v>
      </c>
      <c r="L6" s="5" t="s">
        <v>28</v>
      </c>
      <c r="M6" s="5" t="s">
        <v>28</v>
      </c>
      <c r="N6" s="5" t="s">
        <v>28</v>
      </c>
      <c r="O6" s="5" t="s">
        <v>28</v>
      </c>
      <c r="P6" s="4">
        <v>5</v>
      </c>
      <c r="Q6" s="4">
        <v>10</v>
      </c>
      <c r="R6" s="6">
        <v>1</v>
      </c>
      <c r="S6" s="4">
        <v>10</v>
      </c>
    </row>
    <row r="7" spans="1:19" x14ac:dyDescent="0.2">
      <c r="A7" t="s">
        <v>29</v>
      </c>
      <c r="B7" s="4">
        <v>40</v>
      </c>
      <c r="C7" s="6">
        <v>0.83299999999999996</v>
      </c>
      <c r="D7" s="4">
        <v>50</v>
      </c>
      <c r="E7" s="4">
        <v>35</v>
      </c>
      <c r="F7" s="6">
        <v>0.94599999999999995</v>
      </c>
      <c r="G7" s="4">
        <v>35</v>
      </c>
      <c r="H7" s="4">
        <v>25</v>
      </c>
      <c r="I7" s="6">
        <v>0.61399999999999999</v>
      </c>
      <c r="J7" s="4">
        <v>45</v>
      </c>
      <c r="K7" s="4">
        <v>30</v>
      </c>
      <c r="L7" s="6">
        <v>0.90300000000000002</v>
      </c>
      <c r="M7" s="4">
        <v>30</v>
      </c>
      <c r="N7" s="4">
        <v>20</v>
      </c>
      <c r="O7" s="6">
        <v>0.94699999999999995</v>
      </c>
      <c r="P7" s="4">
        <v>20</v>
      </c>
      <c r="Q7" s="4">
        <v>25</v>
      </c>
      <c r="R7" s="6">
        <v>1</v>
      </c>
      <c r="S7" s="4">
        <v>25</v>
      </c>
    </row>
    <row r="8" spans="1:19" x14ac:dyDescent="0.2">
      <c r="A8" t="s">
        <v>30</v>
      </c>
      <c r="B8" s="4">
        <v>25</v>
      </c>
      <c r="C8" s="6">
        <v>0.96399999999999997</v>
      </c>
      <c r="D8" s="4">
        <v>30</v>
      </c>
      <c r="E8" s="4">
        <v>30</v>
      </c>
      <c r="F8" s="6">
        <v>0.83299999999999996</v>
      </c>
      <c r="G8" s="4">
        <v>35</v>
      </c>
      <c r="H8" s="4">
        <v>30</v>
      </c>
      <c r="I8" s="6">
        <v>0.65300000000000002</v>
      </c>
      <c r="J8" s="4">
        <v>50</v>
      </c>
      <c r="K8" s="4">
        <v>5</v>
      </c>
      <c r="L8" s="6">
        <v>0.54500000000000004</v>
      </c>
      <c r="M8" s="4">
        <v>10</v>
      </c>
      <c r="N8" s="5" t="s">
        <v>28</v>
      </c>
      <c r="O8" s="5" t="s">
        <v>28</v>
      </c>
      <c r="P8" s="5" t="s">
        <v>28</v>
      </c>
      <c r="Q8" s="4">
        <v>30</v>
      </c>
      <c r="R8" s="6">
        <v>1</v>
      </c>
      <c r="S8" s="4">
        <v>30</v>
      </c>
    </row>
    <row r="9" spans="1:19" x14ac:dyDescent="0.2">
      <c r="A9" t="s">
        <v>31</v>
      </c>
      <c r="B9" s="5" t="s">
        <v>26</v>
      </c>
      <c r="C9" s="5" t="s">
        <v>26</v>
      </c>
      <c r="D9" s="4">
        <v>0</v>
      </c>
      <c r="E9" s="4">
        <v>0</v>
      </c>
      <c r="F9" s="6">
        <v>0</v>
      </c>
      <c r="G9" s="4">
        <v>5</v>
      </c>
      <c r="H9" s="5" t="s">
        <v>26</v>
      </c>
      <c r="I9" s="5" t="s">
        <v>26</v>
      </c>
      <c r="J9" s="4">
        <v>0</v>
      </c>
      <c r="K9" s="4">
        <v>0</v>
      </c>
      <c r="L9" s="6">
        <v>0</v>
      </c>
      <c r="M9" s="4">
        <v>5</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4">
        <v>5</v>
      </c>
      <c r="C12" s="6">
        <v>0.5</v>
      </c>
      <c r="D12" s="4">
        <v>10</v>
      </c>
      <c r="E12" s="4">
        <v>0</v>
      </c>
      <c r="F12" s="6">
        <v>0</v>
      </c>
      <c r="G12" s="4">
        <v>5</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10</v>
      </c>
      <c r="C13" s="6">
        <v>0.36</v>
      </c>
      <c r="D13" s="4">
        <v>25</v>
      </c>
      <c r="E13" s="5" t="s">
        <v>28</v>
      </c>
      <c r="F13" s="5" t="s">
        <v>28</v>
      </c>
      <c r="G13" s="4">
        <v>5</v>
      </c>
      <c r="H13" s="4">
        <v>25</v>
      </c>
      <c r="I13" s="6">
        <v>0.83299999999999996</v>
      </c>
      <c r="J13" s="4">
        <v>30</v>
      </c>
      <c r="K13" s="4">
        <v>15</v>
      </c>
      <c r="L13" s="6">
        <v>1</v>
      </c>
      <c r="M13" s="4">
        <v>15</v>
      </c>
      <c r="N13" s="4">
        <v>10</v>
      </c>
      <c r="O13" s="6">
        <v>1</v>
      </c>
      <c r="P13" s="4">
        <v>10</v>
      </c>
      <c r="Q13" s="4">
        <v>5</v>
      </c>
      <c r="R13" s="6">
        <v>0.45500000000000002</v>
      </c>
      <c r="S13" s="4">
        <v>10</v>
      </c>
    </row>
    <row r="14" spans="1:19" x14ac:dyDescent="0.2">
      <c r="A14" t="s">
        <v>36</v>
      </c>
      <c r="B14" s="4">
        <v>5</v>
      </c>
      <c r="C14" s="6">
        <v>1</v>
      </c>
      <c r="D14" s="4">
        <v>5</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55</v>
      </c>
      <c r="C15" s="6">
        <v>0.93100000000000005</v>
      </c>
      <c r="D15" s="4">
        <v>60</v>
      </c>
      <c r="E15" s="4">
        <v>35</v>
      </c>
      <c r="F15" s="6">
        <v>0.75</v>
      </c>
      <c r="G15" s="4">
        <v>45</v>
      </c>
      <c r="H15" s="4">
        <v>35</v>
      </c>
      <c r="I15" s="6">
        <v>0.85</v>
      </c>
      <c r="J15" s="4">
        <v>40</v>
      </c>
      <c r="K15" s="4">
        <v>25</v>
      </c>
      <c r="L15" s="6">
        <v>0.73499999999999999</v>
      </c>
      <c r="M15" s="4">
        <v>35</v>
      </c>
      <c r="N15" s="4">
        <v>30</v>
      </c>
      <c r="O15" s="6">
        <v>0.71399999999999997</v>
      </c>
      <c r="P15" s="4">
        <v>40</v>
      </c>
      <c r="Q15" s="4">
        <v>30</v>
      </c>
      <c r="R15" s="6">
        <v>0.85299999999999998</v>
      </c>
      <c r="S15" s="4">
        <v>35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28</v>
      </c>
      <c r="C17" s="5" t="s">
        <v>28</v>
      </c>
      <c r="D17" s="5" t="s">
        <v>28</v>
      </c>
      <c r="E17" s="4">
        <v>25</v>
      </c>
      <c r="F17" s="6">
        <v>1</v>
      </c>
      <c r="G17" s="4">
        <v>25</v>
      </c>
      <c r="H17" s="4">
        <v>25</v>
      </c>
      <c r="I17" s="6">
        <v>1</v>
      </c>
      <c r="J17" s="4">
        <v>25</v>
      </c>
      <c r="K17" s="5" t="s">
        <v>26</v>
      </c>
      <c r="L17" s="5" t="s">
        <v>26</v>
      </c>
      <c r="M17" s="4">
        <v>0</v>
      </c>
      <c r="N17" s="4">
        <v>10</v>
      </c>
      <c r="O17" s="6">
        <v>1</v>
      </c>
      <c r="P17" s="4">
        <v>10</v>
      </c>
      <c r="Q17" s="4">
        <v>0</v>
      </c>
      <c r="R17" s="6">
        <v>0</v>
      </c>
      <c r="S17" s="5" t="s">
        <v>28</v>
      </c>
    </row>
    <row r="18" spans="1:19" x14ac:dyDescent="0.2">
      <c r="A18" t="s">
        <v>40</v>
      </c>
      <c r="B18" s="4">
        <v>15</v>
      </c>
      <c r="C18" s="6">
        <v>0.89500000000000002</v>
      </c>
      <c r="D18" s="4">
        <v>20</v>
      </c>
      <c r="E18" s="4">
        <v>15</v>
      </c>
      <c r="F18" s="6">
        <v>1</v>
      </c>
      <c r="G18" s="4">
        <v>15</v>
      </c>
      <c r="H18" s="4">
        <v>10</v>
      </c>
      <c r="I18" s="6">
        <v>1</v>
      </c>
      <c r="J18" s="4">
        <v>10</v>
      </c>
      <c r="K18" s="5" t="s">
        <v>26</v>
      </c>
      <c r="L18" s="5" t="s">
        <v>26</v>
      </c>
      <c r="M18" s="4">
        <v>0</v>
      </c>
      <c r="N18" s="4">
        <v>5</v>
      </c>
      <c r="O18" s="6">
        <v>0.75</v>
      </c>
      <c r="P18" s="4">
        <v>10</v>
      </c>
      <c r="Q18" s="5" t="s">
        <v>26</v>
      </c>
      <c r="R18" s="5" t="s">
        <v>26</v>
      </c>
      <c r="S18" s="4">
        <v>0</v>
      </c>
    </row>
    <row r="19" spans="1:19" x14ac:dyDescent="0.2">
      <c r="A19" t="s">
        <v>41</v>
      </c>
      <c r="B19" s="5" t="s">
        <v>26</v>
      </c>
      <c r="C19" s="5" t="s">
        <v>26</v>
      </c>
      <c r="D19" s="4">
        <v>0</v>
      </c>
      <c r="E19" s="5" t="s">
        <v>26</v>
      </c>
      <c r="F19" s="5" t="s">
        <v>26</v>
      </c>
      <c r="G19" s="4">
        <v>0</v>
      </c>
      <c r="H19" s="4">
        <v>20</v>
      </c>
      <c r="I19" s="6">
        <v>0.94699999999999995</v>
      </c>
      <c r="J19" s="4">
        <v>20</v>
      </c>
      <c r="K19" s="4">
        <v>5</v>
      </c>
      <c r="L19" s="6">
        <v>0.63600000000000001</v>
      </c>
      <c r="M19" s="4">
        <v>10</v>
      </c>
      <c r="N19" s="5" t="s">
        <v>28</v>
      </c>
      <c r="O19" s="5" t="s">
        <v>28</v>
      </c>
      <c r="P19" s="5" t="s">
        <v>28</v>
      </c>
      <c r="Q19" s="5" t="s">
        <v>28</v>
      </c>
      <c r="R19" s="5" t="s">
        <v>28</v>
      </c>
      <c r="S19" s="5" t="s">
        <v>28</v>
      </c>
    </row>
    <row r="20" spans="1:19" x14ac:dyDescent="0.2">
      <c r="A20" t="s">
        <v>42</v>
      </c>
      <c r="B20" s="4">
        <v>15</v>
      </c>
      <c r="C20" s="6">
        <v>1</v>
      </c>
      <c r="D20" s="4">
        <v>15</v>
      </c>
      <c r="E20" s="4">
        <v>45</v>
      </c>
      <c r="F20" s="6">
        <v>1</v>
      </c>
      <c r="G20" s="4">
        <v>45</v>
      </c>
      <c r="H20" s="4">
        <v>15</v>
      </c>
      <c r="I20" s="6">
        <v>0.84199999999999997</v>
      </c>
      <c r="J20" s="4">
        <v>20</v>
      </c>
      <c r="K20" s="4">
        <v>10</v>
      </c>
      <c r="L20" s="6">
        <v>0.90900000000000003</v>
      </c>
      <c r="M20" s="4">
        <v>10</v>
      </c>
      <c r="N20" s="4">
        <v>10</v>
      </c>
      <c r="O20" s="6">
        <v>1</v>
      </c>
      <c r="P20" s="4">
        <v>10</v>
      </c>
      <c r="Q20" s="5" t="s">
        <v>28</v>
      </c>
      <c r="R20" s="5" t="s">
        <v>28</v>
      </c>
      <c r="S20" s="5" t="s">
        <v>28</v>
      </c>
    </row>
    <row r="21" spans="1:19" x14ac:dyDescent="0.2">
      <c r="A21" t="s">
        <v>43</v>
      </c>
      <c r="B21" s="4">
        <v>15</v>
      </c>
      <c r="C21" s="6">
        <v>1</v>
      </c>
      <c r="D21" s="4">
        <v>15</v>
      </c>
      <c r="E21" s="4">
        <v>40</v>
      </c>
      <c r="F21" s="6">
        <v>0.92700000000000005</v>
      </c>
      <c r="G21" s="4">
        <v>40</v>
      </c>
      <c r="H21" s="4">
        <v>10</v>
      </c>
      <c r="I21" s="6">
        <v>1</v>
      </c>
      <c r="J21" s="4">
        <v>10</v>
      </c>
      <c r="K21" s="4">
        <v>15</v>
      </c>
      <c r="L21" s="6">
        <v>1</v>
      </c>
      <c r="M21" s="4">
        <v>15</v>
      </c>
      <c r="N21" s="4">
        <v>30</v>
      </c>
      <c r="O21" s="6">
        <v>0.96899999999999997</v>
      </c>
      <c r="P21" s="4">
        <v>30</v>
      </c>
      <c r="Q21" s="4">
        <v>5</v>
      </c>
      <c r="R21" s="6">
        <v>1</v>
      </c>
      <c r="S21" s="4">
        <v>5</v>
      </c>
    </row>
    <row r="22" spans="1:19" x14ac:dyDescent="0.2">
      <c r="A22" t="s">
        <v>44</v>
      </c>
      <c r="B22" s="4">
        <v>0</v>
      </c>
      <c r="C22" s="6">
        <v>0</v>
      </c>
      <c r="D22" s="5" t="s">
        <v>28</v>
      </c>
      <c r="E22" s="5" t="s">
        <v>26</v>
      </c>
      <c r="F22" s="5" t="s">
        <v>26</v>
      </c>
      <c r="G22" s="4">
        <v>0</v>
      </c>
      <c r="H22" s="5" t="s">
        <v>26</v>
      </c>
      <c r="I22" s="5" t="s">
        <v>26</v>
      </c>
      <c r="J22" s="4">
        <v>0</v>
      </c>
      <c r="K22" s="5" t="s">
        <v>28</v>
      </c>
      <c r="L22" s="5" t="s">
        <v>28</v>
      </c>
      <c r="M22" s="5" t="s">
        <v>28</v>
      </c>
      <c r="N22" s="4">
        <v>20</v>
      </c>
      <c r="O22" s="6">
        <v>1</v>
      </c>
      <c r="P22" s="4">
        <v>20</v>
      </c>
      <c r="Q22" s="4">
        <v>15</v>
      </c>
      <c r="R22" s="6">
        <v>1</v>
      </c>
      <c r="S22" s="4">
        <v>15</v>
      </c>
    </row>
    <row r="23" spans="1:19" x14ac:dyDescent="0.2">
      <c r="A23" s="9" t="s">
        <v>45</v>
      </c>
      <c r="B23" s="7">
        <v>240</v>
      </c>
      <c r="C23" s="8">
        <v>0.86099999999999999</v>
      </c>
      <c r="D23" s="7">
        <v>280</v>
      </c>
      <c r="E23" s="7">
        <v>240</v>
      </c>
      <c r="F23" s="8">
        <v>0.86699999999999999</v>
      </c>
      <c r="G23" s="7">
        <v>280</v>
      </c>
      <c r="H23" s="7">
        <v>205</v>
      </c>
      <c r="I23" s="8">
        <v>0.80200000000000005</v>
      </c>
      <c r="J23" s="7">
        <v>255</v>
      </c>
      <c r="K23" s="7">
        <v>120</v>
      </c>
      <c r="L23" s="8">
        <v>0.81299999999999994</v>
      </c>
      <c r="M23" s="7">
        <v>150</v>
      </c>
      <c r="N23" s="7">
        <v>140</v>
      </c>
      <c r="O23" s="8">
        <v>0.877</v>
      </c>
      <c r="P23" s="7">
        <v>160</v>
      </c>
      <c r="Q23" s="7">
        <v>125</v>
      </c>
      <c r="R23" s="8">
        <v>0.91100000000000003</v>
      </c>
      <c r="S23" s="7">
        <v>135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78</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28</v>
      </c>
      <c r="I5" s="5" t="s">
        <v>28</v>
      </c>
      <c r="J5" s="5" t="s">
        <v>28</v>
      </c>
      <c r="K5" s="5" t="s">
        <v>28</v>
      </c>
      <c r="L5" s="5" t="s">
        <v>28</v>
      </c>
      <c r="M5" s="5" t="s">
        <v>28</v>
      </c>
      <c r="N5" s="4">
        <v>5</v>
      </c>
      <c r="O5" s="6">
        <v>0.85699999999999998</v>
      </c>
      <c r="P5" s="4">
        <v>5</v>
      </c>
      <c r="Q5" s="5" t="s">
        <v>28</v>
      </c>
      <c r="R5" s="5" t="s">
        <v>28</v>
      </c>
      <c r="S5" s="5" t="s">
        <v>28</v>
      </c>
    </row>
    <row r="6" spans="1:19" x14ac:dyDescent="0.2">
      <c r="A6" t="s">
        <v>27</v>
      </c>
      <c r="B6" s="4">
        <v>5</v>
      </c>
      <c r="C6" s="6">
        <v>0.75</v>
      </c>
      <c r="D6" s="4">
        <v>10</v>
      </c>
      <c r="E6" s="5" t="s">
        <v>28</v>
      </c>
      <c r="F6" s="5" t="s">
        <v>28</v>
      </c>
      <c r="G6" s="5" t="s">
        <v>28</v>
      </c>
      <c r="H6" s="4">
        <v>5</v>
      </c>
      <c r="I6" s="6">
        <v>0.875</v>
      </c>
      <c r="J6" s="4">
        <v>10</v>
      </c>
      <c r="K6" s="5" t="s">
        <v>28</v>
      </c>
      <c r="L6" s="5" t="s">
        <v>28</v>
      </c>
      <c r="M6" s="4">
        <v>5</v>
      </c>
      <c r="N6" s="4">
        <v>10</v>
      </c>
      <c r="O6" s="6">
        <v>0.9</v>
      </c>
      <c r="P6" s="4">
        <v>10</v>
      </c>
      <c r="Q6" s="5" t="s">
        <v>28</v>
      </c>
      <c r="R6" s="5" t="s">
        <v>28</v>
      </c>
      <c r="S6" s="5" t="s">
        <v>28</v>
      </c>
    </row>
    <row r="7" spans="1:19" x14ac:dyDescent="0.2">
      <c r="A7" t="s">
        <v>29</v>
      </c>
      <c r="B7" s="4">
        <v>20</v>
      </c>
      <c r="C7" s="6">
        <v>0.94699999999999995</v>
      </c>
      <c r="D7" s="4">
        <v>20</v>
      </c>
      <c r="E7" s="4">
        <v>5</v>
      </c>
      <c r="F7" s="6">
        <v>1</v>
      </c>
      <c r="G7" s="4">
        <v>5</v>
      </c>
      <c r="H7" s="4">
        <v>15</v>
      </c>
      <c r="I7" s="6">
        <v>0.86699999999999999</v>
      </c>
      <c r="J7" s="4">
        <v>15</v>
      </c>
      <c r="K7" s="4">
        <v>20</v>
      </c>
      <c r="L7" s="6">
        <v>0.71399999999999997</v>
      </c>
      <c r="M7" s="4">
        <v>30</v>
      </c>
      <c r="N7" s="4">
        <v>15</v>
      </c>
      <c r="O7" s="6">
        <v>0.86699999999999999</v>
      </c>
      <c r="P7" s="4">
        <v>15</v>
      </c>
      <c r="Q7" s="5" t="s">
        <v>28</v>
      </c>
      <c r="R7" s="5" t="s">
        <v>28</v>
      </c>
      <c r="S7" s="4">
        <v>10</v>
      </c>
    </row>
    <row r="8" spans="1:19" x14ac:dyDescent="0.2">
      <c r="A8" t="s">
        <v>30</v>
      </c>
      <c r="B8" s="4">
        <v>15</v>
      </c>
      <c r="C8" s="6">
        <v>0.93799999999999994</v>
      </c>
      <c r="D8" s="4">
        <v>15</v>
      </c>
      <c r="E8" s="4">
        <v>10</v>
      </c>
      <c r="F8" s="6">
        <v>0.42299999999999999</v>
      </c>
      <c r="G8" s="4">
        <v>25</v>
      </c>
      <c r="H8" s="4">
        <v>10</v>
      </c>
      <c r="I8" s="6">
        <v>0.9</v>
      </c>
      <c r="J8" s="4">
        <v>10</v>
      </c>
      <c r="K8" s="5" t="s">
        <v>28</v>
      </c>
      <c r="L8" s="5" t="s">
        <v>28</v>
      </c>
      <c r="M8" s="5" t="s">
        <v>28</v>
      </c>
      <c r="N8" s="4">
        <v>10</v>
      </c>
      <c r="O8" s="6">
        <v>0.90900000000000003</v>
      </c>
      <c r="P8" s="4">
        <v>10</v>
      </c>
      <c r="Q8" s="4">
        <v>20</v>
      </c>
      <c r="R8" s="6">
        <v>0.9</v>
      </c>
      <c r="S8" s="4">
        <v>20</v>
      </c>
    </row>
    <row r="9" spans="1:19" x14ac:dyDescent="0.2">
      <c r="A9" t="s">
        <v>31</v>
      </c>
      <c r="B9" s="5" t="s">
        <v>28</v>
      </c>
      <c r="C9" s="5" t="s">
        <v>28</v>
      </c>
      <c r="D9" s="5" t="s">
        <v>28</v>
      </c>
      <c r="E9" s="5" t="s">
        <v>26</v>
      </c>
      <c r="F9" s="5" t="s">
        <v>26</v>
      </c>
      <c r="G9" s="4">
        <v>0</v>
      </c>
      <c r="H9" s="5" t="s">
        <v>26</v>
      </c>
      <c r="I9" s="5" t="s">
        <v>26</v>
      </c>
      <c r="J9" s="4">
        <v>0</v>
      </c>
      <c r="K9" s="5" t="s">
        <v>26</v>
      </c>
      <c r="L9" s="5" t="s">
        <v>26</v>
      </c>
      <c r="M9" s="4">
        <v>0</v>
      </c>
      <c r="N9" s="4">
        <v>0</v>
      </c>
      <c r="O9" s="6">
        <v>0</v>
      </c>
      <c r="P9" s="5" t="s">
        <v>28</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4">
        <v>5</v>
      </c>
      <c r="O10" s="6">
        <v>1</v>
      </c>
      <c r="P10" s="4">
        <v>5</v>
      </c>
      <c r="Q10" s="5" t="s">
        <v>26</v>
      </c>
      <c r="R10" s="5" t="s">
        <v>26</v>
      </c>
      <c r="S10" s="4">
        <v>0</v>
      </c>
    </row>
    <row r="11" spans="1:19" x14ac:dyDescent="0.2">
      <c r="A11" t="s">
        <v>33</v>
      </c>
      <c r="B11" s="5" t="s">
        <v>26</v>
      </c>
      <c r="C11" s="5" t="s">
        <v>26</v>
      </c>
      <c r="D11" s="4">
        <v>0</v>
      </c>
      <c r="E11" s="5" t="s">
        <v>26</v>
      </c>
      <c r="F11" s="5" t="s">
        <v>26</v>
      </c>
      <c r="G11" s="4">
        <v>0</v>
      </c>
      <c r="H11" s="5" t="s">
        <v>28</v>
      </c>
      <c r="I11" s="5" t="s">
        <v>28</v>
      </c>
      <c r="J11" s="5" t="s">
        <v>28</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28</v>
      </c>
      <c r="C13" s="5" t="s">
        <v>28</v>
      </c>
      <c r="D13" s="5" t="s">
        <v>28</v>
      </c>
      <c r="E13" s="4">
        <v>5</v>
      </c>
      <c r="F13" s="6">
        <v>0.6</v>
      </c>
      <c r="G13" s="4">
        <v>10</v>
      </c>
      <c r="H13" s="4">
        <v>0</v>
      </c>
      <c r="I13" s="6">
        <v>0</v>
      </c>
      <c r="J13" s="5" t="s">
        <v>28</v>
      </c>
      <c r="K13" s="4">
        <v>0</v>
      </c>
      <c r="L13" s="6">
        <v>0</v>
      </c>
      <c r="M13" s="5" t="s">
        <v>28</v>
      </c>
      <c r="N13" s="5" t="s">
        <v>28</v>
      </c>
      <c r="O13" s="5" t="s">
        <v>28</v>
      </c>
      <c r="P13" s="5" t="s">
        <v>28</v>
      </c>
      <c r="Q13" s="5" t="s">
        <v>28</v>
      </c>
      <c r="R13" s="5" t="s">
        <v>28</v>
      </c>
      <c r="S13" s="4">
        <v>5</v>
      </c>
    </row>
    <row r="14" spans="1:19" x14ac:dyDescent="0.2">
      <c r="A14" t="s">
        <v>36</v>
      </c>
      <c r="B14" s="5" t="s">
        <v>26</v>
      </c>
      <c r="C14" s="5" t="s">
        <v>26</v>
      </c>
      <c r="D14" s="4">
        <v>0</v>
      </c>
      <c r="E14" s="5" t="s">
        <v>26</v>
      </c>
      <c r="F14" s="5" t="s">
        <v>26</v>
      </c>
      <c r="G14" s="4">
        <v>0</v>
      </c>
      <c r="H14" s="4">
        <v>0</v>
      </c>
      <c r="I14" s="6">
        <v>0</v>
      </c>
      <c r="J14" s="5" t="s">
        <v>28</v>
      </c>
      <c r="K14" s="5" t="s">
        <v>26</v>
      </c>
      <c r="L14" s="5" t="s">
        <v>26</v>
      </c>
      <c r="M14" s="4">
        <v>0</v>
      </c>
      <c r="N14" s="4">
        <v>0</v>
      </c>
      <c r="O14" s="6">
        <v>0</v>
      </c>
      <c r="P14" s="5" t="s">
        <v>28</v>
      </c>
      <c r="Q14" s="5" t="s">
        <v>26</v>
      </c>
      <c r="R14" s="5" t="s">
        <v>26</v>
      </c>
      <c r="S14" s="4">
        <v>0</v>
      </c>
    </row>
    <row r="15" spans="1:19" x14ac:dyDescent="0.2">
      <c r="A15" t="s">
        <v>37</v>
      </c>
      <c r="B15" s="4">
        <v>30</v>
      </c>
      <c r="C15" s="6">
        <v>0.90300000000000002</v>
      </c>
      <c r="D15" s="4">
        <v>30</v>
      </c>
      <c r="E15" s="4">
        <v>30</v>
      </c>
      <c r="F15" s="6">
        <v>0.76300000000000001</v>
      </c>
      <c r="G15" s="4">
        <v>40</v>
      </c>
      <c r="H15" s="4">
        <v>30</v>
      </c>
      <c r="I15" s="6">
        <v>0.78</v>
      </c>
      <c r="J15" s="4">
        <v>40</v>
      </c>
      <c r="K15" s="4">
        <v>35</v>
      </c>
      <c r="L15" s="6">
        <v>0.89200000000000002</v>
      </c>
      <c r="M15" s="4">
        <v>35</v>
      </c>
      <c r="N15" s="4">
        <v>35</v>
      </c>
      <c r="O15" s="6">
        <v>0.92500000000000004</v>
      </c>
      <c r="P15" s="4">
        <v>40</v>
      </c>
      <c r="Q15" s="4">
        <v>25</v>
      </c>
      <c r="R15" s="6">
        <v>0.84399999999999997</v>
      </c>
      <c r="S15" s="4">
        <v>30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4">
        <v>5</v>
      </c>
      <c r="C17" s="6">
        <v>1</v>
      </c>
      <c r="D17" s="4">
        <v>5</v>
      </c>
      <c r="E17" s="4">
        <v>5</v>
      </c>
      <c r="F17" s="6">
        <v>0.313</v>
      </c>
      <c r="G17" s="4">
        <v>15</v>
      </c>
      <c r="H17" s="5" t="s">
        <v>26</v>
      </c>
      <c r="I17" s="5" t="s">
        <v>26</v>
      </c>
      <c r="J17" s="4">
        <v>0</v>
      </c>
      <c r="K17" s="5" t="s">
        <v>26</v>
      </c>
      <c r="L17" s="5" t="s">
        <v>26</v>
      </c>
      <c r="M17" s="4">
        <v>0</v>
      </c>
      <c r="N17" s="5" t="s">
        <v>26</v>
      </c>
      <c r="O17" s="5" t="s">
        <v>26</v>
      </c>
      <c r="P17" s="4">
        <v>0</v>
      </c>
      <c r="Q17" s="5" t="s">
        <v>28</v>
      </c>
      <c r="R17" s="5" t="s">
        <v>28</v>
      </c>
      <c r="S17" s="5" t="s">
        <v>28</v>
      </c>
    </row>
    <row r="18" spans="1:19" x14ac:dyDescent="0.2">
      <c r="A18" t="s">
        <v>40</v>
      </c>
      <c r="B18" s="4">
        <v>15</v>
      </c>
      <c r="C18" s="6">
        <v>1</v>
      </c>
      <c r="D18" s="4">
        <v>15</v>
      </c>
      <c r="E18" s="4">
        <v>15</v>
      </c>
      <c r="F18" s="6">
        <v>0.68400000000000005</v>
      </c>
      <c r="G18" s="4">
        <v>20</v>
      </c>
      <c r="H18" s="5" t="s">
        <v>28</v>
      </c>
      <c r="I18" s="5" t="s">
        <v>28</v>
      </c>
      <c r="J18" s="5" t="s">
        <v>28</v>
      </c>
      <c r="K18" s="4">
        <v>5</v>
      </c>
      <c r="L18" s="6">
        <v>1</v>
      </c>
      <c r="M18" s="4">
        <v>5</v>
      </c>
      <c r="N18" s="4">
        <v>0</v>
      </c>
      <c r="O18" s="6">
        <v>0</v>
      </c>
      <c r="P18" s="5" t="s">
        <v>28</v>
      </c>
      <c r="Q18" s="4">
        <v>5</v>
      </c>
      <c r="R18" s="6">
        <v>0.85699999999999998</v>
      </c>
      <c r="S18" s="4">
        <v>5</v>
      </c>
    </row>
    <row r="19" spans="1:19" x14ac:dyDescent="0.2">
      <c r="A19" t="s">
        <v>41</v>
      </c>
      <c r="B19" s="5" t="s">
        <v>28</v>
      </c>
      <c r="C19" s="5" t="s">
        <v>28</v>
      </c>
      <c r="D19" s="5" t="s">
        <v>28</v>
      </c>
      <c r="E19" s="5" t="s">
        <v>28</v>
      </c>
      <c r="F19" s="5" t="s">
        <v>28</v>
      </c>
      <c r="G19" s="5" t="s">
        <v>28</v>
      </c>
      <c r="H19" s="4">
        <v>0</v>
      </c>
      <c r="I19" s="6">
        <v>0</v>
      </c>
      <c r="J19" s="4">
        <v>5</v>
      </c>
      <c r="K19" s="5" t="s">
        <v>26</v>
      </c>
      <c r="L19" s="5" t="s">
        <v>26</v>
      </c>
      <c r="M19" s="4">
        <v>0</v>
      </c>
      <c r="N19" s="5" t="s">
        <v>28</v>
      </c>
      <c r="O19" s="5" t="s">
        <v>28</v>
      </c>
      <c r="P19" s="5" t="s">
        <v>28</v>
      </c>
      <c r="Q19" s="4">
        <v>10</v>
      </c>
      <c r="R19" s="6">
        <v>0.9</v>
      </c>
      <c r="S19" s="4">
        <v>10</v>
      </c>
    </row>
    <row r="20" spans="1:19" x14ac:dyDescent="0.2">
      <c r="A20" t="s">
        <v>42</v>
      </c>
      <c r="B20" s="4">
        <v>20</v>
      </c>
      <c r="C20" s="6">
        <v>1</v>
      </c>
      <c r="D20" s="4">
        <v>20</v>
      </c>
      <c r="E20" s="5" t="s">
        <v>28</v>
      </c>
      <c r="F20" s="5" t="s">
        <v>28</v>
      </c>
      <c r="G20" s="4">
        <v>10</v>
      </c>
      <c r="H20" s="5" t="s">
        <v>28</v>
      </c>
      <c r="I20" s="5" t="s">
        <v>28</v>
      </c>
      <c r="J20" s="5" t="s">
        <v>28</v>
      </c>
      <c r="K20" s="4">
        <v>5</v>
      </c>
      <c r="L20" s="6">
        <v>1</v>
      </c>
      <c r="M20" s="4">
        <v>5</v>
      </c>
      <c r="N20" s="5" t="s">
        <v>26</v>
      </c>
      <c r="O20" s="5" t="s">
        <v>26</v>
      </c>
      <c r="P20" s="4">
        <v>0</v>
      </c>
      <c r="Q20" s="5" t="s">
        <v>26</v>
      </c>
      <c r="R20" s="5" t="s">
        <v>26</v>
      </c>
      <c r="S20" s="4">
        <v>0</v>
      </c>
    </row>
    <row r="21" spans="1:19" x14ac:dyDescent="0.2">
      <c r="A21" t="s">
        <v>43</v>
      </c>
      <c r="B21" s="4">
        <v>10</v>
      </c>
      <c r="C21" s="6">
        <v>1</v>
      </c>
      <c r="D21" s="4">
        <v>10</v>
      </c>
      <c r="E21" s="5" t="s">
        <v>28</v>
      </c>
      <c r="F21" s="5" t="s">
        <v>28</v>
      </c>
      <c r="G21" s="4">
        <v>5</v>
      </c>
      <c r="H21" s="5" t="s">
        <v>28</v>
      </c>
      <c r="I21" s="5" t="s">
        <v>28</v>
      </c>
      <c r="J21" s="5" t="s">
        <v>28</v>
      </c>
      <c r="K21" s="4">
        <v>5</v>
      </c>
      <c r="L21" s="6">
        <v>0.75</v>
      </c>
      <c r="M21" s="4">
        <v>10</v>
      </c>
      <c r="N21" s="4">
        <v>0</v>
      </c>
      <c r="O21" s="6">
        <v>0</v>
      </c>
      <c r="P21" s="4">
        <v>5</v>
      </c>
      <c r="Q21" s="5" t="s">
        <v>28</v>
      </c>
      <c r="R21" s="5" t="s">
        <v>28</v>
      </c>
      <c r="S21" s="5" t="s">
        <v>28</v>
      </c>
    </row>
    <row r="22" spans="1:19" x14ac:dyDescent="0.2">
      <c r="A22" t="s">
        <v>44</v>
      </c>
      <c r="B22" s="5" t="s">
        <v>28</v>
      </c>
      <c r="C22" s="5" t="s">
        <v>28</v>
      </c>
      <c r="D22" s="5" t="s">
        <v>28</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130</v>
      </c>
      <c r="C23" s="8">
        <v>0.92300000000000004</v>
      </c>
      <c r="D23" s="7">
        <v>140</v>
      </c>
      <c r="E23" s="7">
        <v>85</v>
      </c>
      <c r="F23" s="8">
        <v>0.6</v>
      </c>
      <c r="G23" s="7">
        <v>140</v>
      </c>
      <c r="H23" s="7">
        <v>75</v>
      </c>
      <c r="I23" s="8">
        <v>0.747</v>
      </c>
      <c r="J23" s="7">
        <v>100</v>
      </c>
      <c r="K23" s="7">
        <v>75</v>
      </c>
      <c r="L23" s="8">
        <v>0.78600000000000003</v>
      </c>
      <c r="M23" s="7">
        <v>100</v>
      </c>
      <c r="N23" s="7">
        <v>85</v>
      </c>
      <c r="O23" s="8">
        <v>0.80200000000000005</v>
      </c>
      <c r="P23" s="7">
        <v>105</v>
      </c>
      <c r="Q23" s="7">
        <v>75</v>
      </c>
      <c r="R23" s="8">
        <v>0.81100000000000005</v>
      </c>
      <c r="S23" s="7">
        <v>90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79</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26</v>
      </c>
      <c r="C6" s="5" t="s">
        <v>26</v>
      </c>
      <c r="D6" s="4">
        <v>0</v>
      </c>
      <c r="E6" s="5" t="s">
        <v>26</v>
      </c>
      <c r="F6" s="5" t="s">
        <v>26</v>
      </c>
      <c r="G6" s="4">
        <v>0</v>
      </c>
      <c r="H6" s="4">
        <v>0</v>
      </c>
      <c r="I6" s="6">
        <v>0</v>
      </c>
      <c r="J6" s="5" t="s">
        <v>28</v>
      </c>
      <c r="K6" s="5" t="s">
        <v>28</v>
      </c>
      <c r="L6" s="5" t="s">
        <v>28</v>
      </c>
      <c r="M6" s="5" t="s">
        <v>28</v>
      </c>
      <c r="N6" s="5" t="s">
        <v>26</v>
      </c>
      <c r="O6" s="5" t="s">
        <v>26</v>
      </c>
      <c r="P6" s="4">
        <v>0</v>
      </c>
      <c r="Q6" s="4">
        <v>0</v>
      </c>
      <c r="R6" s="6">
        <v>0</v>
      </c>
      <c r="S6" s="4">
        <v>5</v>
      </c>
    </row>
    <row r="7" spans="1:19" x14ac:dyDescent="0.2">
      <c r="A7" t="s">
        <v>29</v>
      </c>
      <c r="B7" s="4">
        <v>5</v>
      </c>
      <c r="C7" s="6">
        <v>0.875</v>
      </c>
      <c r="D7" s="4">
        <v>10</v>
      </c>
      <c r="E7" s="4">
        <v>10</v>
      </c>
      <c r="F7" s="6">
        <v>1</v>
      </c>
      <c r="G7" s="4">
        <v>10</v>
      </c>
      <c r="H7" s="4">
        <v>15</v>
      </c>
      <c r="I7" s="6">
        <v>0.93300000000000005</v>
      </c>
      <c r="J7" s="4">
        <v>15</v>
      </c>
      <c r="K7" s="5" t="s">
        <v>28</v>
      </c>
      <c r="L7" s="5" t="s">
        <v>28</v>
      </c>
      <c r="M7" s="4">
        <v>10</v>
      </c>
      <c r="N7" s="4">
        <v>10</v>
      </c>
      <c r="O7" s="6">
        <v>0.8</v>
      </c>
      <c r="P7" s="4">
        <v>10</v>
      </c>
      <c r="Q7" s="4">
        <v>10</v>
      </c>
      <c r="R7" s="6">
        <v>1</v>
      </c>
      <c r="S7" s="4">
        <v>10</v>
      </c>
    </row>
    <row r="8" spans="1:19" x14ac:dyDescent="0.2">
      <c r="A8" t="s">
        <v>30</v>
      </c>
      <c r="B8" s="4">
        <v>10</v>
      </c>
      <c r="C8" s="6">
        <v>1</v>
      </c>
      <c r="D8" s="4">
        <v>10</v>
      </c>
      <c r="E8" s="5" t="s">
        <v>28</v>
      </c>
      <c r="F8" s="5" t="s">
        <v>28</v>
      </c>
      <c r="G8" s="5" t="s">
        <v>28</v>
      </c>
      <c r="H8" s="5" t="s">
        <v>28</v>
      </c>
      <c r="I8" s="5" t="s">
        <v>28</v>
      </c>
      <c r="J8" s="5" t="s">
        <v>28</v>
      </c>
      <c r="K8" s="5" t="s">
        <v>28</v>
      </c>
      <c r="L8" s="5" t="s">
        <v>28</v>
      </c>
      <c r="M8" s="4">
        <v>5</v>
      </c>
      <c r="N8" s="5" t="s">
        <v>26</v>
      </c>
      <c r="O8" s="5" t="s">
        <v>26</v>
      </c>
      <c r="P8" s="4">
        <v>0</v>
      </c>
      <c r="Q8" s="5" t="s">
        <v>26</v>
      </c>
      <c r="R8" s="5" t="s">
        <v>26</v>
      </c>
      <c r="S8" s="4">
        <v>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28</v>
      </c>
      <c r="C15" s="5" t="s">
        <v>28</v>
      </c>
      <c r="D15" s="5" t="s">
        <v>28</v>
      </c>
      <c r="E15" s="5" t="s">
        <v>28</v>
      </c>
      <c r="F15" s="5" t="s">
        <v>28</v>
      </c>
      <c r="G15" s="5" t="s">
        <v>28</v>
      </c>
      <c r="H15" s="5" t="s">
        <v>28</v>
      </c>
      <c r="I15" s="5" t="s">
        <v>28</v>
      </c>
      <c r="J15" s="5" t="s">
        <v>28</v>
      </c>
      <c r="K15" s="5" t="s">
        <v>28</v>
      </c>
      <c r="L15" s="5" t="s">
        <v>28</v>
      </c>
      <c r="M15" s="4">
        <v>10</v>
      </c>
      <c r="N15" s="5" t="s">
        <v>28</v>
      </c>
      <c r="O15" s="5" t="s">
        <v>28</v>
      </c>
      <c r="P15" s="5" t="s">
        <v>28</v>
      </c>
      <c r="Q15" s="5" t="s">
        <v>28</v>
      </c>
      <c r="R15" s="5" t="s">
        <v>28</v>
      </c>
      <c r="S15" s="5" t="s">
        <v>28</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4">
        <v>10</v>
      </c>
      <c r="C18" s="6">
        <v>0.73299999999999998</v>
      </c>
      <c r="D18" s="4">
        <v>15</v>
      </c>
      <c r="E18" s="5" t="s">
        <v>26</v>
      </c>
      <c r="F18" s="5" t="s">
        <v>26</v>
      </c>
      <c r="G18" s="4">
        <v>0</v>
      </c>
      <c r="H18" s="4">
        <v>5</v>
      </c>
      <c r="I18" s="6">
        <v>1</v>
      </c>
      <c r="J18" s="4">
        <v>5</v>
      </c>
      <c r="K18" s="5" t="s">
        <v>26</v>
      </c>
      <c r="L18" s="5" t="s">
        <v>26</v>
      </c>
      <c r="M18" s="4">
        <v>0</v>
      </c>
      <c r="N18" s="4">
        <v>0</v>
      </c>
      <c r="O18" s="6">
        <v>0</v>
      </c>
      <c r="P18" s="4">
        <v>5</v>
      </c>
      <c r="Q18" s="5" t="s">
        <v>26</v>
      </c>
      <c r="R18" s="5" t="s">
        <v>26</v>
      </c>
      <c r="S18" s="4">
        <v>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28</v>
      </c>
      <c r="O19" s="5" t="s">
        <v>28</v>
      </c>
      <c r="P19" s="5" t="s">
        <v>28</v>
      </c>
      <c r="Q19" s="5" t="s">
        <v>28</v>
      </c>
      <c r="R19" s="5" t="s">
        <v>28</v>
      </c>
      <c r="S19" s="5" t="s">
        <v>28</v>
      </c>
    </row>
    <row r="20" spans="1:19" x14ac:dyDescent="0.2">
      <c r="A20" t="s">
        <v>42</v>
      </c>
      <c r="B20" s="4">
        <v>15</v>
      </c>
      <c r="C20" s="6">
        <v>0.94099999999999995</v>
      </c>
      <c r="D20" s="4">
        <v>15</v>
      </c>
      <c r="E20" s="4">
        <v>10</v>
      </c>
      <c r="F20" s="6">
        <v>0.81799999999999995</v>
      </c>
      <c r="G20" s="4">
        <v>10</v>
      </c>
      <c r="H20" s="5" t="s">
        <v>28</v>
      </c>
      <c r="I20" s="5" t="s">
        <v>28</v>
      </c>
      <c r="J20" s="4">
        <v>20</v>
      </c>
      <c r="K20" s="5" t="s">
        <v>26</v>
      </c>
      <c r="L20" s="5" t="s">
        <v>26</v>
      </c>
      <c r="M20" s="4">
        <v>0</v>
      </c>
      <c r="N20" s="5" t="s">
        <v>26</v>
      </c>
      <c r="O20" s="5" t="s">
        <v>26</v>
      </c>
      <c r="P20" s="4">
        <v>0</v>
      </c>
      <c r="Q20" s="4">
        <v>0</v>
      </c>
      <c r="R20" s="6">
        <v>0</v>
      </c>
      <c r="S20" s="4">
        <v>5</v>
      </c>
    </row>
    <row r="21" spans="1:19" x14ac:dyDescent="0.2">
      <c r="A21" t="s">
        <v>43</v>
      </c>
      <c r="B21" s="5" t="s">
        <v>26</v>
      </c>
      <c r="C21" s="5" t="s">
        <v>26</v>
      </c>
      <c r="D21" s="4">
        <v>0</v>
      </c>
      <c r="E21" s="5" t="s">
        <v>28</v>
      </c>
      <c r="F21" s="5" t="s">
        <v>28</v>
      </c>
      <c r="G21" s="4">
        <v>5</v>
      </c>
      <c r="H21" s="4">
        <v>5</v>
      </c>
      <c r="I21" s="6">
        <v>0.875</v>
      </c>
      <c r="J21" s="4">
        <v>10</v>
      </c>
      <c r="K21" s="5" t="s">
        <v>28</v>
      </c>
      <c r="L21" s="5" t="s">
        <v>28</v>
      </c>
      <c r="M21" s="5" t="s">
        <v>28</v>
      </c>
      <c r="N21" s="5" t="s">
        <v>28</v>
      </c>
      <c r="O21" s="5" t="s">
        <v>28</v>
      </c>
      <c r="P21" s="5" t="s">
        <v>28</v>
      </c>
      <c r="Q21" s="4">
        <v>5</v>
      </c>
      <c r="R21" s="6">
        <v>1</v>
      </c>
      <c r="S21" s="4">
        <v>5</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45</v>
      </c>
      <c r="C23" s="8">
        <v>0.86499999999999999</v>
      </c>
      <c r="D23" s="7">
        <v>50</v>
      </c>
      <c r="E23" s="7">
        <v>25</v>
      </c>
      <c r="F23" s="8">
        <v>0.78100000000000003</v>
      </c>
      <c r="G23" s="7">
        <v>30</v>
      </c>
      <c r="H23" s="7">
        <v>30</v>
      </c>
      <c r="I23" s="8">
        <v>0.55600000000000005</v>
      </c>
      <c r="J23" s="7">
        <v>55</v>
      </c>
      <c r="K23" s="7">
        <v>10</v>
      </c>
      <c r="L23" s="8">
        <v>0.36</v>
      </c>
      <c r="M23" s="7">
        <v>25</v>
      </c>
      <c r="N23" s="7">
        <v>15</v>
      </c>
      <c r="O23" s="8">
        <v>0.61499999999999999</v>
      </c>
      <c r="P23" s="7">
        <v>25</v>
      </c>
      <c r="Q23" s="7">
        <v>20</v>
      </c>
      <c r="R23" s="8">
        <v>0.63600000000000001</v>
      </c>
      <c r="S23" s="7">
        <v>35</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80</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5</v>
      </c>
      <c r="C5" s="6">
        <v>1</v>
      </c>
      <c r="D5" s="4">
        <v>5</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4">
        <v>5</v>
      </c>
      <c r="C6" s="6">
        <v>0.875</v>
      </c>
      <c r="D6" s="4">
        <v>10</v>
      </c>
      <c r="E6" s="4">
        <v>10</v>
      </c>
      <c r="F6" s="6">
        <v>1</v>
      </c>
      <c r="G6" s="4">
        <v>10</v>
      </c>
      <c r="H6" s="5" t="s">
        <v>28</v>
      </c>
      <c r="I6" s="5" t="s">
        <v>28</v>
      </c>
      <c r="J6" s="5" t="s">
        <v>28</v>
      </c>
      <c r="K6" s="5" t="s">
        <v>26</v>
      </c>
      <c r="L6" s="5" t="s">
        <v>26</v>
      </c>
      <c r="M6" s="4">
        <v>0</v>
      </c>
      <c r="N6" s="5" t="s">
        <v>26</v>
      </c>
      <c r="O6" s="5" t="s">
        <v>26</v>
      </c>
      <c r="P6" s="4">
        <v>0</v>
      </c>
      <c r="Q6" s="5" t="s">
        <v>26</v>
      </c>
      <c r="R6" s="5" t="s">
        <v>26</v>
      </c>
      <c r="S6" s="4">
        <v>0</v>
      </c>
    </row>
    <row r="7" spans="1:19" x14ac:dyDescent="0.2">
      <c r="A7" t="s">
        <v>29</v>
      </c>
      <c r="B7" s="4">
        <v>5</v>
      </c>
      <c r="C7" s="6">
        <v>0.5</v>
      </c>
      <c r="D7" s="4">
        <v>10</v>
      </c>
      <c r="E7" s="4">
        <v>20</v>
      </c>
      <c r="F7" s="6">
        <v>1</v>
      </c>
      <c r="G7" s="4">
        <v>20</v>
      </c>
      <c r="H7" s="4">
        <v>5</v>
      </c>
      <c r="I7" s="6">
        <v>1</v>
      </c>
      <c r="J7" s="4">
        <v>5</v>
      </c>
      <c r="K7" s="5" t="s">
        <v>28</v>
      </c>
      <c r="L7" s="5" t="s">
        <v>28</v>
      </c>
      <c r="M7" s="5" t="s">
        <v>28</v>
      </c>
      <c r="N7" s="5" t="s">
        <v>28</v>
      </c>
      <c r="O7" s="5" t="s">
        <v>28</v>
      </c>
      <c r="P7" s="5" t="s">
        <v>28</v>
      </c>
      <c r="Q7" s="5" t="s">
        <v>28</v>
      </c>
      <c r="R7" s="5" t="s">
        <v>28</v>
      </c>
      <c r="S7" s="5" t="s">
        <v>28</v>
      </c>
    </row>
    <row r="8" spans="1:19" x14ac:dyDescent="0.2">
      <c r="A8" t="s">
        <v>30</v>
      </c>
      <c r="B8" s="4">
        <v>0</v>
      </c>
      <c r="C8" s="6">
        <v>0</v>
      </c>
      <c r="D8" s="5" t="s">
        <v>28</v>
      </c>
      <c r="E8" s="5" t="s">
        <v>28</v>
      </c>
      <c r="F8" s="5" t="s">
        <v>28</v>
      </c>
      <c r="G8" s="4">
        <v>10</v>
      </c>
      <c r="H8" s="5" t="s">
        <v>28</v>
      </c>
      <c r="I8" s="5" t="s">
        <v>28</v>
      </c>
      <c r="J8" s="5" t="s">
        <v>28</v>
      </c>
      <c r="K8" s="5" t="s">
        <v>28</v>
      </c>
      <c r="L8" s="5" t="s">
        <v>28</v>
      </c>
      <c r="M8" s="5" t="s">
        <v>28</v>
      </c>
      <c r="N8" s="5" t="s">
        <v>28</v>
      </c>
      <c r="O8" s="5" t="s">
        <v>28</v>
      </c>
      <c r="P8" s="5" t="s">
        <v>28</v>
      </c>
      <c r="Q8" s="5" t="s">
        <v>26</v>
      </c>
      <c r="R8" s="5" t="s">
        <v>26</v>
      </c>
      <c r="S8" s="4">
        <v>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5" t="s">
        <v>28</v>
      </c>
      <c r="F13" s="5" t="s">
        <v>28</v>
      </c>
      <c r="G13" s="5" t="s">
        <v>28</v>
      </c>
      <c r="H13" s="5" t="s">
        <v>28</v>
      </c>
      <c r="I13" s="5" t="s">
        <v>28</v>
      </c>
      <c r="J13" s="5" t="s">
        <v>28</v>
      </c>
      <c r="K13" s="5" t="s">
        <v>26</v>
      </c>
      <c r="L13" s="5" t="s">
        <v>26</v>
      </c>
      <c r="M13" s="4">
        <v>0</v>
      </c>
      <c r="N13" s="5" t="s">
        <v>28</v>
      </c>
      <c r="O13" s="5" t="s">
        <v>28</v>
      </c>
      <c r="P13" s="5" t="s">
        <v>28</v>
      </c>
      <c r="Q13" s="5" t="s">
        <v>26</v>
      </c>
      <c r="R13" s="5" t="s">
        <v>26</v>
      </c>
      <c r="S13" s="4">
        <v>0</v>
      </c>
    </row>
    <row r="14" spans="1:19" x14ac:dyDescent="0.2">
      <c r="A14" t="s">
        <v>36</v>
      </c>
      <c r="B14" s="5" t="s">
        <v>26</v>
      </c>
      <c r="C14" s="5" t="s">
        <v>26</v>
      </c>
      <c r="D14" s="4">
        <v>0</v>
      </c>
      <c r="E14" s="5" t="s">
        <v>28</v>
      </c>
      <c r="F14" s="5" t="s">
        <v>28</v>
      </c>
      <c r="G14" s="5" t="s">
        <v>28</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28</v>
      </c>
      <c r="C15" s="5" t="s">
        <v>28</v>
      </c>
      <c r="D15" s="4">
        <v>10</v>
      </c>
      <c r="E15" s="4">
        <v>5</v>
      </c>
      <c r="F15" s="6">
        <v>1</v>
      </c>
      <c r="G15" s="4">
        <v>5</v>
      </c>
      <c r="H15" s="4">
        <v>10</v>
      </c>
      <c r="I15" s="6">
        <v>1</v>
      </c>
      <c r="J15" s="4">
        <v>10</v>
      </c>
      <c r="K15" s="5" t="s">
        <v>28</v>
      </c>
      <c r="L15" s="5" t="s">
        <v>28</v>
      </c>
      <c r="M15" s="5" t="s">
        <v>28</v>
      </c>
      <c r="N15" s="5" t="s">
        <v>28</v>
      </c>
      <c r="O15" s="5" t="s">
        <v>28</v>
      </c>
      <c r="P15" s="5" t="s">
        <v>28</v>
      </c>
      <c r="Q15" s="5" t="s">
        <v>28</v>
      </c>
      <c r="R15" s="5" t="s">
        <v>28</v>
      </c>
      <c r="S15" s="5" t="s">
        <v>28</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26</v>
      </c>
      <c r="C18" s="5" t="s">
        <v>26</v>
      </c>
      <c r="D18" s="4">
        <v>0</v>
      </c>
      <c r="E18" s="4">
        <v>10</v>
      </c>
      <c r="F18" s="6">
        <v>1</v>
      </c>
      <c r="G18" s="4">
        <v>10</v>
      </c>
      <c r="H18" s="4">
        <v>5</v>
      </c>
      <c r="I18" s="6">
        <v>1</v>
      </c>
      <c r="J18" s="4">
        <v>5</v>
      </c>
      <c r="K18" s="5" t="s">
        <v>26</v>
      </c>
      <c r="L18" s="5" t="s">
        <v>26</v>
      </c>
      <c r="M18" s="4">
        <v>0</v>
      </c>
      <c r="N18" s="5" t="s">
        <v>28</v>
      </c>
      <c r="O18" s="5" t="s">
        <v>28</v>
      </c>
      <c r="P18" s="5" t="s">
        <v>28</v>
      </c>
      <c r="Q18" s="5" t="s">
        <v>26</v>
      </c>
      <c r="R18" s="5" t="s">
        <v>26</v>
      </c>
      <c r="S18" s="4">
        <v>0</v>
      </c>
    </row>
    <row r="19" spans="1:19" x14ac:dyDescent="0.2">
      <c r="A19" t="s">
        <v>41</v>
      </c>
      <c r="B19" s="5" t="s">
        <v>26</v>
      </c>
      <c r="C19" s="5" t="s">
        <v>26</v>
      </c>
      <c r="D19" s="4">
        <v>0</v>
      </c>
      <c r="E19" s="5" t="s">
        <v>28</v>
      </c>
      <c r="F19" s="5" t="s">
        <v>28</v>
      </c>
      <c r="G19" s="5" t="s">
        <v>28</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26</v>
      </c>
      <c r="I20" s="5" t="s">
        <v>26</v>
      </c>
      <c r="J20" s="4">
        <v>0</v>
      </c>
      <c r="K20" s="5" t="s">
        <v>26</v>
      </c>
      <c r="L20" s="5" t="s">
        <v>26</v>
      </c>
      <c r="M20" s="4">
        <v>0</v>
      </c>
      <c r="N20" s="5" t="s">
        <v>28</v>
      </c>
      <c r="O20" s="5" t="s">
        <v>28</v>
      </c>
      <c r="P20" s="5" t="s">
        <v>28</v>
      </c>
      <c r="Q20" s="5" t="s">
        <v>26</v>
      </c>
      <c r="R20" s="5" t="s">
        <v>26</v>
      </c>
      <c r="S20" s="4">
        <v>0</v>
      </c>
    </row>
    <row r="21" spans="1:19" x14ac:dyDescent="0.2">
      <c r="A21" t="s">
        <v>43</v>
      </c>
      <c r="B21" s="5" t="s">
        <v>26</v>
      </c>
      <c r="C21" s="5" t="s">
        <v>26</v>
      </c>
      <c r="D21" s="4">
        <v>0</v>
      </c>
      <c r="E21" s="5" t="s">
        <v>28</v>
      </c>
      <c r="F21" s="5" t="s">
        <v>28</v>
      </c>
      <c r="G21" s="5" t="s">
        <v>28</v>
      </c>
      <c r="H21" s="5" t="s">
        <v>28</v>
      </c>
      <c r="I21" s="5" t="s">
        <v>28</v>
      </c>
      <c r="J21" s="5" t="s">
        <v>28</v>
      </c>
      <c r="K21" s="5" t="s">
        <v>26</v>
      </c>
      <c r="L21" s="5" t="s">
        <v>26</v>
      </c>
      <c r="M21" s="4">
        <v>0</v>
      </c>
      <c r="N21" s="5" t="s">
        <v>28</v>
      </c>
      <c r="O21" s="5" t="s">
        <v>28</v>
      </c>
      <c r="P21" s="5" t="s">
        <v>28</v>
      </c>
      <c r="Q21" s="5" t="s">
        <v>28</v>
      </c>
      <c r="R21" s="5" t="s">
        <v>28</v>
      </c>
      <c r="S21" s="5" t="s">
        <v>28</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20</v>
      </c>
      <c r="C23" s="8">
        <v>0.61799999999999999</v>
      </c>
      <c r="D23" s="7">
        <v>35</v>
      </c>
      <c r="E23" s="7">
        <v>50</v>
      </c>
      <c r="F23" s="8">
        <v>0.875</v>
      </c>
      <c r="G23" s="7">
        <v>55</v>
      </c>
      <c r="H23" s="7">
        <v>30</v>
      </c>
      <c r="I23" s="8">
        <v>0.96599999999999997</v>
      </c>
      <c r="J23" s="7">
        <v>30</v>
      </c>
      <c r="K23" s="10" t="s">
        <v>28</v>
      </c>
      <c r="L23" s="10" t="s">
        <v>28</v>
      </c>
      <c r="M23" s="7">
        <v>5</v>
      </c>
      <c r="N23" s="7">
        <v>10</v>
      </c>
      <c r="O23" s="8">
        <v>1</v>
      </c>
      <c r="P23" s="7">
        <v>10</v>
      </c>
      <c r="Q23" s="10" t="s">
        <v>28</v>
      </c>
      <c r="R23" s="10" t="s">
        <v>28</v>
      </c>
      <c r="S23" s="10" t="s">
        <v>28</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63</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15</v>
      </c>
      <c r="C5" s="6">
        <v>1</v>
      </c>
      <c r="D5" s="4">
        <v>15</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4">
        <v>0</v>
      </c>
      <c r="C6" s="6">
        <v>0</v>
      </c>
      <c r="D6" s="5" t="s">
        <v>28</v>
      </c>
      <c r="E6" s="5" t="s">
        <v>28</v>
      </c>
      <c r="F6" s="5" t="s">
        <v>28</v>
      </c>
      <c r="G6" s="5" t="s">
        <v>28</v>
      </c>
      <c r="H6" s="5" t="s">
        <v>26</v>
      </c>
      <c r="I6" s="5" t="s">
        <v>26</v>
      </c>
      <c r="J6" s="4">
        <v>0</v>
      </c>
      <c r="K6" s="5" t="s">
        <v>28</v>
      </c>
      <c r="L6" s="5" t="s">
        <v>28</v>
      </c>
      <c r="M6" s="5" t="s">
        <v>28</v>
      </c>
      <c r="N6" s="5" t="s">
        <v>28</v>
      </c>
      <c r="O6" s="5" t="s">
        <v>28</v>
      </c>
      <c r="P6" s="5" t="s">
        <v>28</v>
      </c>
      <c r="Q6" s="5" t="s">
        <v>26</v>
      </c>
      <c r="R6" s="5" t="s">
        <v>26</v>
      </c>
      <c r="S6" s="4">
        <v>0</v>
      </c>
    </row>
    <row r="7" spans="1:19" x14ac:dyDescent="0.2">
      <c r="A7" t="s">
        <v>29</v>
      </c>
      <c r="B7" s="4">
        <v>10</v>
      </c>
      <c r="C7" s="6">
        <v>0.92300000000000004</v>
      </c>
      <c r="D7" s="4">
        <v>15</v>
      </c>
      <c r="E7" s="4">
        <v>10</v>
      </c>
      <c r="F7" s="6">
        <v>1</v>
      </c>
      <c r="G7" s="4">
        <v>10</v>
      </c>
      <c r="H7" s="4">
        <v>15</v>
      </c>
      <c r="I7" s="6">
        <v>1</v>
      </c>
      <c r="J7" s="4">
        <v>15</v>
      </c>
      <c r="K7" s="4">
        <v>15</v>
      </c>
      <c r="L7" s="6">
        <v>1</v>
      </c>
      <c r="M7" s="4">
        <v>15</v>
      </c>
      <c r="N7" s="4">
        <v>10</v>
      </c>
      <c r="O7" s="6">
        <v>0.81799999999999995</v>
      </c>
      <c r="P7" s="4">
        <v>10</v>
      </c>
      <c r="Q7" s="4">
        <v>10</v>
      </c>
      <c r="R7" s="6">
        <v>0.88900000000000001</v>
      </c>
      <c r="S7" s="4">
        <v>10</v>
      </c>
    </row>
    <row r="8" spans="1:19" x14ac:dyDescent="0.2">
      <c r="A8" t="s">
        <v>30</v>
      </c>
      <c r="B8" s="4">
        <v>10</v>
      </c>
      <c r="C8" s="6">
        <v>1</v>
      </c>
      <c r="D8" s="4">
        <v>10</v>
      </c>
      <c r="E8" s="4">
        <v>5</v>
      </c>
      <c r="F8" s="6">
        <v>0.316</v>
      </c>
      <c r="G8" s="4">
        <v>20</v>
      </c>
      <c r="H8" s="5" t="s">
        <v>26</v>
      </c>
      <c r="I8" s="5" t="s">
        <v>26</v>
      </c>
      <c r="J8" s="4">
        <v>0</v>
      </c>
      <c r="K8" s="4">
        <v>10</v>
      </c>
      <c r="L8" s="6">
        <v>1</v>
      </c>
      <c r="M8" s="4">
        <v>10</v>
      </c>
      <c r="N8" s="4">
        <v>0</v>
      </c>
      <c r="O8" s="6">
        <v>0</v>
      </c>
      <c r="P8" s="4">
        <v>15</v>
      </c>
      <c r="Q8" s="5" t="s">
        <v>26</v>
      </c>
      <c r="R8" s="5" t="s">
        <v>26</v>
      </c>
      <c r="S8" s="4">
        <v>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28</v>
      </c>
      <c r="C13" s="5" t="s">
        <v>28</v>
      </c>
      <c r="D13" s="5" t="s">
        <v>28</v>
      </c>
      <c r="E13" s="4">
        <v>15</v>
      </c>
      <c r="F13" s="6">
        <v>0.75</v>
      </c>
      <c r="G13" s="4">
        <v>20</v>
      </c>
      <c r="H13" s="4">
        <v>10</v>
      </c>
      <c r="I13" s="6">
        <v>0.78600000000000003</v>
      </c>
      <c r="J13" s="4">
        <v>15</v>
      </c>
      <c r="K13" s="5" t="s">
        <v>28</v>
      </c>
      <c r="L13" s="5" t="s">
        <v>28</v>
      </c>
      <c r="M13" s="5" t="s">
        <v>28</v>
      </c>
      <c r="N13" s="4">
        <v>5</v>
      </c>
      <c r="O13" s="6">
        <v>0.83299999999999996</v>
      </c>
      <c r="P13" s="4">
        <v>5</v>
      </c>
      <c r="Q13" s="4">
        <v>10</v>
      </c>
      <c r="R13" s="6">
        <v>1</v>
      </c>
      <c r="S13" s="4">
        <v>10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15</v>
      </c>
      <c r="C15" s="6">
        <v>0.76200000000000001</v>
      </c>
      <c r="D15" s="4">
        <v>20</v>
      </c>
      <c r="E15" s="4">
        <v>15</v>
      </c>
      <c r="F15" s="6">
        <v>0.69599999999999995</v>
      </c>
      <c r="G15" s="4">
        <v>25</v>
      </c>
      <c r="H15" s="4">
        <v>10</v>
      </c>
      <c r="I15" s="6">
        <v>0.69199999999999995</v>
      </c>
      <c r="J15" s="4">
        <v>15</v>
      </c>
      <c r="K15" s="5" t="s">
        <v>28</v>
      </c>
      <c r="L15" s="5" t="s">
        <v>28</v>
      </c>
      <c r="M15" s="4">
        <v>10</v>
      </c>
      <c r="N15" s="4">
        <v>10</v>
      </c>
      <c r="O15" s="6">
        <v>0.6</v>
      </c>
      <c r="P15" s="4">
        <v>20</v>
      </c>
      <c r="Q15" s="4">
        <v>10</v>
      </c>
      <c r="R15" s="6">
        <v>0.72699999999999998</v>
      </c>
      <c r="S15" s="4">
        <v>10</v>
      </c>
    </row>
    <row r="16" spans="1:19" x14ac:dyDescent="0.2">
      <c r="A16" t="s">
        <v>38</v>
      </c>
      <c r="B16" s="5" t="s">
        <v>26</v>
      </c>
      <c r="C16" s="5" t="s">
        <v>26</v>
      </c>
      <c r="D16" s="4">
        <v>0</v>
      </c>
      <c r="E16" s="5" t="s">
        <v>26</v>
      </c>
      <c r="F16" s="5" t="s">
        <v>26</v>
      </c>
      <c r="G16" s="4">
        <v>0</v>
      </c>
      <c r="H16" s="5" t="s">
        <v>28</v>
      </c>
      <c r="I16" s="5" t="s">
        <v>28</v>
      </c>
      <c r="J16" s="5" t="s">
        <v>28</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26</v>
      </c>
      <c r="C18" s="5" t="s">
        <v>26</v>
      </c>
      <c r="D18" s="4">
        <v>0</v>
      </c>
      <c r="E18" s="5" t="s">
        <v>28</v>
      </c>
      <c r="F18" s="5" t="s">
        <v>28</v>
      </c>
      <c r="G18" s="5" t="s">
        <v>28</v>
      </c>
      <c r="H18" s="5" t="s">
        <v>26</v>
      </c>
      <c r="I18" s="5" t="s">
        <v>26</v>
      </c>
      <c r="J18" s="4">
        <v>0</v>
      </c>
      <c r="K18" s="5" t="s">
        <v>26</v>
      </c>
      <c r="L18" s="5" t="s">
        <v>26</v>
      </c>
      <c r="M18" s="4">
        <v>0</v>
      </c>
      <c r="N18" s="4">
        <v>5</v>
      </c>
      <c r="O18" s="6">
        <v>1</v>
      </c>
      <c r="P18" s="4">
        <v>5</v>
      </c>
      <c r="Q18" s="5" t="s">
        <v>26</v>
      </c>
      <c r="R18" s="5" t="s">
        <v>26</v>
      </c>
      <c r="S18" s="4">
        <v>0</v>
      </c>
    </row>
    <row r="19" spans="1:19" x14ac:dyDescent="0.2">
      <c r="A19" t="s">
        <v>41</v>
      </c>
      <c r="B19" s="5" t="s">
        <v>26</v>
      </c>
      <c r="C19" s="5" t="s">
        <v>26</v>
      </c>
      <c r="D19" s="4">
        <v>0</v>
      </c>
      <c r="E19" s="5" t="s">
        <v>26</v>
      </c>
      <c r="F19" s="5" t="s">
        <v>26</v>
      </c>
      <c r="G19" s="4">
        <v>0</v>
      </c>
      <c r="H19" s="5" t="s">
        <v>26</v>
      </c>
      <c r="I19" s="5" t="s">
        <v>26</v>
      </c>
      <c r="J19" s="4">
        <v>0</v>
      </c>
      <c r="K19" s="5" t="s">
        <v>28</v>
      </c>
      <c r="L19" s="5" t="s">
        <v>28</v>
      </c>
      <c r="M19" s="5" t="s">
        <v>28</v>
      </c>
      <c r="N19" s="5" t="s">
        <v>26</v>
      </c>
      <c r="O19" s="5" t="s">
        <v>26</v>
      </c>
      <c r="P19" s="4">
        <v>0</v>
      </c>
      <c r="Q19" s="5" t="s">
        <v>26</v>
      </c>
      <c r="R19" s="5" t="s">
        <v>26</v>
      </c>
      <c r="S19" s="4">
        <v>0</v>
      </c>
    </row>
    <row r="20" spans="1:19" x14ac:dyDescent="0.2">
      <c r="A20" t="s">
        <v>42</v>
      </c>
      <c r="B20" s="5" t="s">
        <v>28</v>
      </c>
      <c r="C20" s="5" t="s">
        <v>28</v>
      </c>
      <c r="D20" s="5" t="s">
        <v>28</v>
      </c>
      <c r="E20" s="5" t="s">
        <v>28</v>
      </c>
      <c r="F20" s="5" t="s">
        <v>28</v>
      </c>
      <c r="G20" s="4">
        <v>5</v>
      </c>
      <c r="H20" s="5" t="s">
        <v>28</v>
      </c>
      <c r="I20" s="5" t="s">
        <v>28</v>
      </c>
      <c r="J20" s="4">
        <v>10</v>
      </c>
      <c r="K20" s="5" t="s">
        <v>28</v>
      </c>
      <c r="L20" s="5" t="s">
        <v>28</v>
      </c>
      <c r="M20" s="5" t="s">
        <v>28</v>
      </c>
      <c r="N20" s="5" t="s">
        <v>28</v>
      </c>
      <c r="O20" s="5" t="s">
        <v>28</v>
      </c>
      <c r="P20" s="4">
        <v>5</v>
      </c>
      <c r="Q20" s="4">
        <v>5</v>
      </c>
      <c r="R20" s="6">
        <v>1</v>
      </c>
      <c r="S20" s="4">
        <v>5</v>
      </c>
    </row>
    <row r="21" spans="1:19" x14ac:dyDescent="0.2">
      <c r="A21" t="s">
        <v>43</v>
      </c>
      <c r="B21" s="4">
        <v>5</v>
      </c>
      <c r="C21" s="6">
        <v>1</v>
      </c>
      <c r="D21" s="4">
        <v>5</v>
      </c>
      <c r="E21" s="5" t="s">
        <v>26</v>
      </c>
      <c r="F21" s="5" t="s">
        <v>26</v>
      </c>
      <c r="G21" s="4">
        <v>0</v>
      </c>
      <c r="H21" s="4">
        <v>10</v>
      </c>
      <c r="I21" s="6">
        <v>1</v>
      </c>
      <c r="J21" s="4">
        <v>10</v>
      </c>
      <c r="K21" s="5" t="s">
        <v>28</v>
      </c>
      <c r="L21" s="5" t="s">
        <v>28</v>
      </c>
      <c r="M21" s="4">
        <v>5</v>
      </c>
      <c r="N21" s="4">
        <v>5</v>
      </c>
      <c r="O21" s="6">
        <v>1</v>
      </c>
      <c r="P21" s="4">
        <v>5</v>
      </c>
      <c r="Q21" s="4">
        <v>5</v>
      </c>
      <c r="R21" s="6">
        <v>1</v>
      </c>
      <c r="S21" s="4">
        <v>5</v>
      </c>
    </row>
    <row r="22" spans="1:19" x14ac:dyDescent="0.2">
      <c r="A22" t="s">
        <v>44</v>
      </c>
      <c r="B22" s="5" t="s">
        <v>26</v>
      </c>
      <c r="C22" s="5" t="s">
        <v>26</v>
      </c>
      <c r="D22" s="4">
        <v>0</v>
      </c>
      <c r="E22" s="5" t="s">
        <v>28</v>
      </c>
      <c r="F22" s="5" t="s">
        <v>28</v>
      </c>
      <c r="G22" s="5" t="s">
        <v>28</v>
      </c>
      <c r="H22" s="4">
        <v>0</v>
      </c>
      <c r="I22" s="6">
        <v>0</v>
      </c>
      <c r="J22" s="5" t="s">
        <v>28</v>
      </c>
      <c r="K22" s="5" t="s">
        <v>28</v>
      </c>
      <c r="L22" s="5" t="s">
        <v>28</v>
      </c>
      <c r="M22" s="5" t="s">
        <v>28</v>
      </c>
      <c r="N22" s="4">
        <v>5</v>
      </c>
      <c r="O22" s="6">
        <v>1</v>
      </c>
      <c r="P22" s="4">
        <v>5</v>
      </c>
      <c r="Q22" s="5" t="s">
        <v>26</v>
      </c>
      <c r="R22" s="5" t="s">
        <v>26</v>
      </c>
      <c r="S22" s="4">
        <v>0</v>
      </c>
    </row>
    <row r="23" spans="1:19" x14ac:dyDescent="0.2">
      <c r="A23" s="9" t="s">
        <v>45</v>
      </c>
      <c r="B23" s="7">
        <v>65</v>
      </c>
      <c r="C23" s="8">
        <v>0.9</v>
      </c>
      <c r="D23" s="7">
        <v>70</v>
      </c>
      <c r="E23" s="7">
        <v>55</v>
      </c>
      <c r="F23" s="8">
        <v>0.68700000000000006</v>
      </c>
      <c r="G23" s="7">
        <v>85</v>
      </c>
      <c r="H23" s="7">
        <v>45</v>
      </c>
      <c r="I23" s="8">
        <v>0.78</v>
      </c>
      <c r="J23" s="7">
        <v>60</v>
      </c>
      <c r="K23" s="7">
        <v>35</v>
      </c>
      <c r="L23" s="8">
        <v>0.70799999999999996</v>
      </c>
      <c r="M23" s="7">
        <v>50</v>
      </c>
      <c r="N23" s="7">
        <v>50</v>
      </c>
      <c r="O23" s="8">
        <v>0.65800000000000003</v>
      </c>
      <c r="P23" s="7">
        <v>75</v>
      </c>
      <c r="Q23" s="7">
        <v>35</v>
      </c>
      <c r="R23" s="8">
        <v>0.89500000000000002</v>
      </c>
      <c r="S23" s="7">
        <v>40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81</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4">
        <v>10</v>
      </c>
      <c r="C6" s="6">
        <v>0.8</v>
      </c>
      <c r="D6" s="4">
        <v>10</v>
      </c>
      <c r="E6" s="5" t="s">
        <v>28</v>
      </c>
      <c r="F6" s="5" t="s">
        <v>28</v>
      </c>
      <c r="G6" s="5" t="s">
        <v>28</v>
      </c>
      <c r="H6" s="4">
        <v>10</v>
      </c>
      <c r="I6" s="6">
        <v>0.71399999999999997</v>
      </c>
      <c r="J6" s="4">
        <v>15</v>
      </c>
      <c r="K6" s="5" t="s">
        <v>26</v>
      </c>
      <c r="L6" s="5" t="s">
        <v>26</v>
      </c>
      <c r="M6" s="4">
        <v>0</v>
      </c>
      <c r="N6" s="5" t="s">
        <v>28</v>
      </c>
      <c r="O6" s="5" t="s">
        <v>28</v>
      </c>
      <c r="P6" s="5" t="s">
        <v>28</v>
      </c>
      <c r="Q6" s="5" t="s">
        <v>26</v>
      </c>
      <c r="R6" s="5" t="s">
        <v>26</v>
      </c>
      <c r="S6" s="4">
        <v>0</v>
      </c>
    </row>
    <row r="7" spans="1:19" x14ac:dyDescent="0.2">
      <c r="A7" t="s">
        <v>29</v>
      </c>
      <c r="B7" s="5" t="s">
        <v>26</v>
      </c>
      <c r="C7" s="5" t="s">
        <v>26</v>
      </c>
      <c r="D7" s="4">
        <v>0</v>
      </c>
      <c r="E7" s="5" t="s">
        <v>28</v>
      </c>
      <c r="F7" s="5" t="s">
        <v>28</v>
      </c>
      <c r="G7" s="4">
        <v>10</v>
      </c>
      <c r="H7" s="4">
        <v>5</v>
      </c>
      <c r="I7" s="6">
        <v>0.66700000000000004</v>
      </c>
      <c r="J7" s="4">
        <v>10</v>
      </c>
      <c r="K7" s="4">
        <v>0</v>
      </c>
      <c r="L7" s="6">
        <v>0</v>
      </c>
      <c r="M7" s="5" t="s">
        <v>28</v>
      </c>
      <c r="N7" s="5" t="s">
        <v>28</v>
      </c>
      <c r="O7" s="5" t="s">
        <v>28</v>
      </c>
      <c r="P7" s="4">
        <v>5</v>
      </c>
      <c r="Q7" s="5" t="s">
        <v>28</v>
      </c>
      <c r="R7" s="5" t="s">
        <v>28</v>
      </c>
      <c r="S7" s="5" t="s">
        <v>28</v>
      </c>
    </row>
    <row r="8" spans="1:19" x14ac:dyDescent="0.2">
      <c r="A8" t="s">
        <v>30</v>
      </c>
      <c r="B8" s="4">
        <v>10</v>
      </c>
      <c r="C8" s="6">
        <v>0.84599999999999997</v>
      </c>
      <c r="D8" s="4">
        <v>15</v>
      </c>
      <c r="E8" s="5" t="s">
        <v>28</v>
      </c>
      <c r="F8" s="5" t="s">
        <v>28</v>
      </c>
      <c r="G8" s="5" t="s">
        <v>28</v>
      </c>
      <c r="H8" s="5" t="s">
        <v>28</v>
      </c>
      <c r="I8" s="5" t="s">
        <v>28</v>
      </c>
      <c r="J8" s="4">
        <v>10</v>
      </c>
      <c r="K8" s="5" t="s">
        <v>26</v>
      </c>
      <c r="L8" s="5" t="s">
        <v>26</v>
      </c>
      <c r="M8" s="4">
        <v>0</v>
      </c>
      <c r="N8" s="5" t="s">
        <v>28</v>
      </c>
      <c r="O8" s="5" t="s">
        <v>28</v>
      </c>
      <c r="P8" s="5" t="s">
        <v>28</v>
      </c>
      <c r="Q8" s="5" t="s">
        <v>26</v>
      </c>
      <c r="R8" s="5" t="s">
        <v>26</v>
      </c>
      <c r="S8" s="4">
        <v>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10</v>
      </c>
      <c r="C13" s="6">
        <v>0.54500000000000004</v>
      </c>
      <c r="D13" s="4">
        <v>20</v>
      </c>
      <c r="E13" s="5" t="s">
        <v>28</v>
      </c>
      <c r="F13" s="5" t="s">
        <v>28</v>
      </c>
      <c r="G13" s="5" t="s">
        <v>28</v>
      </c>
      <c r="H13" s="4">
        <v>0</v>
      </c>
      <c r="I13" s="6">
        <v>0</v>
      </c>
      <c r="J13" s="4">
        <v>10</v>
      </c>
      <c r="K13" s="5" t="s">
        <v>28</v>
      </c>
      <c r="L13" s="5" t="s">
        <v>28</v>
      </c>
      <c r="M13" s="5" t="s">
        <v>28</v>
      </c>
      <c r="N13" s="4">
        <v>10</v>
      </c>
      <c r="O13" s="6">
        <v>1</v>
      </c>
      <c r="P13" s="4">
        <v>10</v>
      </c>
      <c r="Q13" s="5" t="s">
        <v>28</v>
      </c>
      <c r="R13" s="5" t="s">
        <v>28</v>
      </c>
      <c r="S13" s="5" t="s">
        <v>28</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28</v>
      </c>
      <c r="C15" s="5" t="s">
        <v>28</v>
      </c>
      <c r="D15" s="5" t="s">
        <v>28</v>
      </c>
      <c r="E15" s="5" t="s">
        <v>28</v>
      </c>
      <c r="F15" s="5" t="s">
        <v>28</v>
      </c>
      <c r="G15" s="4">
        <v>5</v>
      </c>
      <c r="H15" s="4">
        <v>25</v>
      </c>
      <c r="I15" s="6">
        <v>0.95799999999999996</v>
      </c>
      <c r="J15" s="4">
        <v>25</v>
      </c>
      <c r="K15" s="4">
        <v>5</v>
      </c>
      <c r="L15" s="6">
        <v>0.71399999999999997</v>
      </c>
      <c r="M15" s="4">
        <v>5</v>
      </c>
      <c r="N15" s="4">
        <v>20</v>
      </c>
      <c r="O15" s="6">
        <v>1</v>
      </c>
      <c r="P15" s="4">
        <v>20</v>
      </c>
      <c r="Q15" s="4">
        <v>10</v>
      </c>
      <c r="R15" s="6">
        <v>0.73299999999999998</v>
      </c>
      <c r="S15" s="4">
        <v>15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4">
        <v>0</v>
      </c>
      <c r="F17" s="6">
        <v>0</v>
      </c>
      <c r="G17" s="4">
        <v>5</v>
      </c>
      <c r="H17" s="5" t="s">
        <v>28</v>
      </c>
      <c r="I17" s="5" t="s">
        <v>28</v>
      </c>
      <c r="J17" s="5" t="s">
        <v>28</v>
      </c>
      <c r="K17" s="5" t="s">
        <v>26</v>
      </c>
      <c r="L17" s="5" t="s">
        <v>26</v>
      </c>
      <c r="M17" s="4">
        <v>0</v>
      </c>
      <c r="N17" s="5" t="s">
        <v>26</v>
      </c>
      <c r="O17" s="5" t="s">
        <v>26</v>
      </c>
      <c r="P17" s="4">
        <v>0</v>
      </c>
      <c r="Q17" s="5" t="s">
        <v>28</v>
      </c>
      <c r="R17" s="5" t="s">
        <v>28</v>
      </c>
      <c r="S17" s="5" t="s">
        <v>28</v>
      </c>
    </row>
    <row r="18" spans="1:19" x14ac:dyDescent="0.2">
      <c r="A18" t="s">
        <v>40</v>
      </c>
      <c r="B18" s="4">
        <v>5</v>
      </c>
      <c r="C18" s="6">
        <v>1</v>
      </c>
      <c r="D18" s="4">
        <v>5</v>
      </c>
      <c r="E18" s="4">
        <v>5</v>
      </c>
      <c r="F18" s="6">
        <v>0.625</v>
      </c>
      <c r="G18" s="4">
        <v>10</v>
      </c>
      <c r="H18" s="4">
        <v>10</v>
      </c>
      <c r="I18" s="6">
        <v>1</v>
      </c>
      <c r="J18" s="4">
        <v>10</v>
      </c>
      <c r="K18" s="5" t="s">
        <v>26</v>
      </c>
      <c r="L18" s="5" t="s">
        <v>26</v>
      </c>
      <c r="M18" s="4">
        <v>0</v>
      </c>
      <c r="N18" s="4">
        <v>5</v>
      </c>
      <c r="O18" s="6">
        <v>1</v>
      </c>
      <c r="P18" s="4">
        <v>5</v>
      </c>
      <c r="Q18" s="4">
        <v>5</v>
      </c>
      <c r="R18" s="6">
        <v>0.83299999999999996</v>
      </c>
      <c r="S18" s="4">
        <v>5</v>
      </c>
    </row>
    <row r="19" spans="1:19" x14ac:dyDescent="0.2">
      <c r="A19" t="s">
        <v>41</v>
      </c>
      <c r="B19" s="4">
        <v>5</v>
      </c>
      <c r="C19" s="6">
        <v>0.85699999999999998</v>
      </c>
      <c r="D19" s="4">
        <v>5</v>
      </c>
      <c r="E19" s="4">
        <v>15</v>
      </c>
      <c r="F19" s="6">
        <v>1</v>
      </c>
      <c r="G19" s="4">
        <v>15</v>
      </c>
      <c r="H19" s="4">
        <v>5</v>
      </c>
      <c r="I19" s="6">
        <v>1</v>
      </c>
      <c r="J19" s="4">
        <v>5</v>
      </c>
      <c r="K19" s="4">
        <v>10</v>
      </c>
      <c r="L19" s="6">
        <v>1</v>
      </c>
      <c r="M19" s="4">
        <v>10</v>
      </c>
      <c r="N19" s="4">
        <v>5</v>
      </c>
      <c r="O19" s="6">
        <v>1</v>
      </c>
      <c r="P19" s="4">
        <v>5</v>
      </c>
      <c r="Q19" s="4">
        <v>10</v>
      </c>
      <c r="R19" s="6">
        <v>1</v>
      </c>
      <c r="S19" s="4">
        <v>10</v>
      </c>
    </row>
    <row r="20" spans="1:19" x14ac:dyDescent="0.2">
      <c r="A20" t="s">
        <v>42</v>
      </c>
      <c r="B20" s="4">
        <v>10</v>
      </c>
      <c r="C20" s="6">
        <v>1</v>
      </c>
      <c r="D20" s="4">
        <v>10</v>
      </c>
      <c r="E20" s="4">
        <v>15</v>
      </c>
      <c r="F20" s="6">
        <v>1</v>
      </c>
      <c r="G20" s="4">
        <v>15</v>
      </c>
      <c r="H20" s="4">
        <v>15</v>
      </c>
      <c r="I20" s="6">
        <v>1</v>
      </c>
      <c r="J20" s="4">
        <v>15</v>
      </c>
      <c r="K20" s="4">
        <v>25</v>
      </c>
      <c r="L20" s="6">
        <v>1</v>
      </c>
      <c r="M20" s="4">
        <v>25</v>
      </c>
      <c r="N20" s="4">
        <v>10</v>
      </c>
      <c r="O20" s="6">
        <v>1</v>
      </c>
      <c r="P20" s="4">
        <v>10</v>
      </c>
      <c r="Q20" s="4">
        <v>15</v>
      </c>
      <c r="R20" s="6">
        <v>0.86699999999999999</v>
      </c>
      <c r="S20" s="4">
        <v>15</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4">
        <v>0</v>
      </c>
      <c r="O21" s="6">
        <v>0</v>
      </c>
      <c r="P21" s="5" t="s">
        <v>28</v>
      </c>
      <c r="Q21" s="4">
        <v>10</v>
      </c>
      <c r="R21" s="6">
        <v>0.90900000000000003</v>
      </c>
      <c r="S21" s="4">
        <v>10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55</v>
      </c>
      <c r="C23" s="8">
        <v>0.78300000000000003</v>
      </c>
      <c r="D23" s="7">
        <v>70</v>
      </c>
      <c r="E23" s="7">
        <v>45</v>
      </c>
      <c r="F23" s="8">
        <v>0.71199999999999997</v>
      </c>
      <c r="G23" s="7">
        <v>65</v>
      </c>
      <c r="H23" s="7">
        <v>70</v>
      </c>
      <c r="I23" s="8">
        <v>0.74199999999999999</v>
      </c>
      <c r="J23" s="7">
        <v>95</v>
      </c>
      <c r="K23" s="7">
        <v>45</v>
      </c>
      <c r="L23" s="8">
        <v>0.91700000000000004</v>
      </c>
      <c r="M23" s="7">
        <v>50</v>
      </c>
      <c r="N23" s="7">
        <v>55</v>
      </c>
      <c r="O23" s="8">
        <v>0.93400000000000005</v>
      </c>
      <c r="P23" s="7">
        <v>60</v>
      </c>
      <c r="Q23" s="7">
        <v>55</v>
      </c>
      <c r="R23" s="8">
        <v>0.873</v>
      </c>
      <c r="S23" s="7">
        <v>65</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82</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28</v>
      </c>
      <c r="I5" s="5" t="s">
        <v>28</v>
      </c>
      <c r="J5" s="5" t="s">
        <v>28</v>
      </c>
      <c r="K5" s="5" t="s">
        <v>26</v>
      </c>
      <c r="L5" s="5" t="s">
        <v>26</v>
      </c>
      <c r="M5" s="4">
        <v>0</v>
      </c>
      <c r="N5" s="5" t="s">
        <v>26</v>
      </c>
      <c r="O5" s="5" t="s">
        <v>26</v>
      </c>
      <c r="P5" s="4">
        <v>0</v>
      </c>
      <c r="Q5" s="5" t="s">
        <v>26</v>
      </c>
      <c r="R5" s="5" t="s">
        <v>26</v>
      </c>
      <c r="S5" s="4">
        <v>0</v>
      </c>
    </row>
    <row r="6" spans="1:19" x14ac:dyDescent="0.2">
      <c r="A6" t="s">
        <v>27</v>
      </c>
      <c r="B6" s="5" t="s">
        <v>26</v>
      </c>
      <c r="C6" s="5" t="s">
        <v>26</v>
      </c>
      <c r="D6" s="4">
        <v>0</v>
      </c>
      <c r="E6" s="5" t="s">
        <v>28</v>
      </c>
      <c r="F6" s="5" t="s">
        <v>28</v>
      </c>
      <c r="G6" s="5" t="s">
        <v>28</v>
      </c>
      <c r="H6" s="4">
        <v>5</v>
      </c>
      <c r="I6" s="6">
        <v>0.38500000000000001</v>
      </c>
      <c r="J6" s="4">
        <v>15</v>
      </c>
      <c r="K6" s="4">
        <v>5</v>
      </c>
      <c r="L6" s="6">
        <v>1</v>
      </c>
      <c r="M6" s="4">
        <v>5</v>
      </c>
      <c r="N6" s="5" t="s">
        <v>26</v>
      </c>
      <c r="O6" s="5" t="s">
        <v>26</v>
      </c>
      <c r="P6" s="4">
        <v>0</v>
      </c>
      <c r="Q6" s="4">
        <v>15</v>
      </c>
      <c r="R6" s="6">
        <v>1</v>
      </c>
      <c r="S6" s="4">
        <v>15</v>
      </c>
    </row>
    <row r="7" spans="1:19" x14ac:dyDescent="0.2">
      <c r="A7" t="s">
        <v>29</v>
      </c>
      <c r="B7" s="4">
        <v>30</v>
      </c>
      <c r="C7" s="6">
        <v>1</v>
      </c>
      <c r="D7" s="4">
        <v>30</v>
      </c>
      <c r="E7" s="4">
        <v>40</v>
      </c>
      <c r="F7" s="6">
        <v>0.85699999999999998</v>
      </c>
      <c r="G7" s="4">
        <v>50</v>
      </c>
      <c r="H7" s="4">
        <v>25</v>
      </c>
      <c r="I7" s="6">
        <v>1</v>
      </c>
      <c r="J7" s="4">
        <v>25</v>
      </c>
      <c r="K7" s="4">
        <v>15</v>
      </c>
      <c r="L7" s="6">
        <v>1</v>
      </c>
      <c r="M7" s="4">
        <v>15</v>
      </c>
      <c r="N7" s="4">
        <v>15</v>
      </c>
      <c r="O7" s="6">
        <v>0.93300000000000005</v>
      </c>
      <c r="P7" s="4">
        <v>15</v>
      </c>
      <c r="Q7" s="4">
        <v>20</v>
      </c>
      <c r="R7" s="6">
        <v>1</v>
      </c>
      <c r="S7" s="4">
        <v>20</v>
      </c>
    </row>
    <row r="8" spans="1:19" x14ac:dyDescent="0.2">
      <c r="A8" t="s">
        <v>30</v>
      </c>
      <c r="B8" s="5" t="s">
        <v>28</v>
      </c>
      <c r="C8" s="5" t="s">
        <v>28</v>
      </c>
      <c r="D8" s="5" t="s">
        <v>28</v>
      </c>
      <c r="E8" s="5" t="s">
        <v>28</v>
      </c>
      <c r="F8" s="5" t="s">
        <v>28</v>
      </c>
      <c r="G8" s="5" t="s">
        <v>28</v>
      </c>
      <c r="H8" s="5" t="s">
        <v>28</v>
      </c>
      <c r="I8" s="5" t="s">
        <v>28</v>
      </c>
      <c r="J8" s="5" t="s">
        <v>28</v>
      </c>
      <c r="K8" s="5" t="s">
        <v>28</v>
      </c>
      <c r="L8" s="5" t="s">
        <v>28</v>
      </c>
      <c r="M8" s="5" t="s">
        <v>28</v>
      </c>
      <c r="N8" s="5" t="s">
        <v>28</v>
      </c>
      <c r="O8" s="5" t="s">
        <v>28</v>
      </c>
      <c r="P8" s="5" t="s">
        <v>28</v>
      </c>
      <c r="Q8" s="4">
        <v>5</v>
      </c>
      <c r="R8" s="6">
        <v>1</v>
      </c>
      <c r="S8" s="4">
        <v>5</v>
      </c>
    </row>
    <row r="9" spans="1:19" x14ac:dyDescent="0.2">
      <c r="A9" t="s">
        <v>31</v>
      </c>
      <c r="B9" s="5" t="s">
        <v>28</v>
      </c>
      <c r="C9" s="5" t="s">
        <v>28</v>
      </c>
      <c r="D9" s="5" t="s">
        <v>28</v>
      </c>
      <c r="E9" s="4">
        <v>10</v>
      </c>
      <c r="F9" s="6">
        <v>1</v>
      </c>
      <c r="G9" s="4">
        <v>10</v>
      </c>
      <c r="H9" s="5" t="s">
        <v>26</v>
      </c>
      <c r="I9" s="5" t="s">
        <v>26</v>
      </c>
      <c r="J9" s="4">
        <v>0</v>
      </c>
      <c r="K9" s="5" t="s">
        <v>26</v>
      </c>
      <c r="L9" s="5" t="s">
        <v>26</v>
      </c>
      <c r="M9" s="4">
        <v>0</v>
      </c>
      <c r="N9" s="5" t="s">
        <v>26</v>
      </c>
      <c r="O9" s="5" t="s">
        <v>26</v>
      </c>
      <c r="P9" s="4">
        <v>0</v>
      </c>
      <c r="Q9" s="5" t="s">
        <v>28</v>
      </c>
      <c r="R9" s="5" t="s">
        <v>28</v>
      </c>
      <c r="S9" s="4">
        <v>10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28</v>
      </c>
      <c r="C13" s="5" t="s">
        <v>28</v>
      </c>
      <c r="D13" s="5" t="s">
        <v>28</v>
      </c>
      <c r="E13" s="5" t="s">
        <v>28</v>
      </c>
      <c r="F13" s="5" t="s">
        <v>28</v>
      </c>
      <c r="G13" s="5" t="s">
        <v>28</v>
      </c>
      <c r="H13" s="5" t="s">
        <v>26</v>
      </c>
      <c r="I13" s="5" t="s">
        <v>26</v>
      </c>
      <c r="J13" s="4">
        <v>0</v>
      </c>
      <c r="K13" s="5" t="s">
        <v>28</v>
      </c>
      <c r="L13" s="5" t="s">
        <v>28</v>
      </c>
      <c r="M13" s="5" t="s">
        <v>28</v>
      </c>
      <c r="N13" s="5" t="s">
        <v>26</v>
      </c>
      <c r="O13" s="5" t="s">
        <v>26</v>
      </c>
      <c r="P13" s="4">
        <v>0</v>
      </c>
      <c r="Q13" s="4">
        <v>15</v>
      </c>
      <c r="R13" s="6">
        <v>1</v>
      </c>
      <c r="S13" s="4">
        <v>15</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15</v>
      </c>
      <c r="C15" s="6">
        <v>1</v>
      </c>
      <c r="D15" s="4">
        <v>15</v>
      </c>
      <c r="E15" s="4">
        <v>20</v>
      </c>
      <c r="F15" s="6">
        <v>0.87</v>
      </c>
      <c r="G15" s="4">
        <v>25</v>
      </c>
      <c r="H15" s="4">
        <v>25</v>
      </c>
      <c r="I15" s="6">
        <v>0.89700000000000002</v>
      </c>
      <c r="J15" s="4">
        <v>30</v>
      </c>
      <c r="K15" s="4">
        <v>10</v>
      </c>
      <c r="L15" s="6">
        <v>0.76900000000000002</v>
      </c>
      <c r="M15" s="4">
        <v>15</v>
      </c>
      <c r="N15" s="4">
        <v>10</v>
      </c>
      <c r="O15" s="6">
        <v>1</v>
      </c>
      <c r="P15" s="4">
        <v>10</v>
      </c>
      <c r="Q15" s="4">
        <v>20</v>
      </c>
      <c r="R15" s="6">
        <v>1</v>
      </c>
      <c r="S15" s="4">
        <v>20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4">
        <v>10</v>
      </c>
      <c r="C17" s="6">
        <v>1</v>
      </c>
      <c r="D17" s="4">
        <v>10</v>
      </c>
      <c r="E17" s="4">
        <v>5</v>
      </c>
      <c r="F17" s="6">
        <v>1</v>
      </c>
      <c r="G17" s="4">
        <v>5</v>
      </c>
      <c r="H17" s="4">
        <v>15</v>
      </c>
      <c r="I17" s="6">
        <v>0.92900000000000005</v>
      </c>
      <c r="J17" s="4">
        <v>15</v>
      </c>
      <c r="K17" s="4">
        <v>0</v>
      </c>
      <c r="L17" s="6">
        <v>0</v>
      </c>
      <c r="M17" s="5" t="s">
        <v>28</v>
      </c>
      <c r="N17" s="4">
        <v>5</v>
      </c>
      <c r="O17" s="6">
        <v>1</v>
      </c>
      <c r="P17" s="4">
        <v>5</v>
      </c>
      <c r="Q17" s="5" t="s">
        <v>28</v>
      </c>
      <c r="R17" s="5" t="s">
        <v>28</v>
      </c>
      <c r="S17" s="5" t="s">
        <v>28</v>
      </c>
    </row>
    <row r="18" spans="1:19" x14ac:dyDescent="0.2">
      <c r="A18" t="s">
        <v>40</v>
      </c>
      <c r="B18" s="4">
        <v>10</v>
      </c>
      <c r="C18" s="6">
        <v>0.92300000000000004</v>
      </c>
      <c r="D18" s="4">
        <v>15</v>
      </c>
      <c r="E18" s="4">
        <v>10</v>
      </c>
      <c r="F18" s="6">
        <v>0.44</v>
      </c>
      <c r="G18" s="4">
        <v>25</v>
      </c>
      <c r="H18" s="4">
        <v>15</v>
      </c>
      <c r="I18" s="6">
        <v>1</v>
      </c>
      <c r="J18" s="4">
        <v>15</v>
      </c>
      <c r="K18" s="4">
        <v>15</v>
      </c>
      <c r="L18" s="6">
        <v>0.94399999999999995</v>
      </c>
      <c r="M18" s="4">
        <v>20</v>
      </c>
      <c r="N18" s="4">
        <v>10</v>
      </c>
      <c r="O18" s="6">
        <v>1</v>
      </c>
      <c r="P18" s="4">
        <v>10</v>
      </c>
      <c r="Q18" s="4">
        <v>15</v>
      </c>
      <c r="R18" s="6">
        <v>1</v>
      </c>
      <c r="S18" s="4">
        <v>15</v>
      </c>
    </row>
    <row r="19" spans="1:19" x14ac:dyDescent="0.2">
      <c r="A19" t="s">
        <v>41</v>
      </c>
      <c r="B19" s="5" t="s">
        <v>26</v>
      </c>
      <c r="C19" s="5" t="s">
        <v>26</v>
      </c>
      <c r="D19" s="4">
        <v>0</v>
      </c>
      <c r="E19" s="5" t="s">
        <v>26</v>
      </c>
      <c r="F19" s="5" t="s">
        <v>26</v>
      </c>
      <c r="G19" s="4">
        <v>0</v>
      </c>
      <c r="H19" s="4">
        <v>5</v>
      </c>
      <c r="I19" s="6">
        <v>1</v>
      </c>
      <c r="J19" s="4">
        <v>5</v>
      </c>
      <c r="K19" s="5" t="s">
        <v>26</v>
      </c>
      <c r="L19" s="5" t="s">
        <v>26</v>
      </c>
      <c r="M19" s="4">
        <v>0</v>
      </c>
      <c r="N19" s="5" t="s">
        <v>28</v>
      </c>
      <c r="O19" s="5" t="s">
        <v>28</v>
      </c>
      <c r="P19" s="5" t="s">
        <v>28</v>
      </c>
      <c r="Q19" s="5" t="s">
        <v>28</v>
      </c>
      <c r="R19" s="5" t="s">
        <v>28</v>
      </c>
      <c r="S19" s="5" t="s">
        <v>28</v>
      </c>
    </row>
    <row r="20" spans="1:19" x14ac:dyDescent="0.2">
      <c r="A20" t="s">
        <v>42</v>
      </c>
      <c r="B20" s="5" t="s">
        <v>26</v>
      </c>
      <c r="C20" s="5" t="s">
        <v>26</v>
      </c>
      <c r="D20" s="4">
        <v>0</v>
      </c>
      <c r="E20" s="5" t="s">
        <v>28</v>
      </c>
      <c r="F20" s="5" t="s">
        <v>28</v>
      </c>
      <c r="G20" s="5" t="s">
        <v>28</v>
      </c>
      <c r="H20" s="5" t="s">
        <v>26</v>
      </c>
      <c r="I20" s="5" t="s">
        <v>26</v>
      </c>
      <c r="J20" s="4">
        <v>0</v>
      </c>
      <c r="K20" s="5" t="s">
        <v>28</v>
      </c>
      <c r="L20" s="5" t="s">
        <v>28</v>
      </c>
      <c r="M20" s="5" t="s">
        <v>28</v>
      </c>
      <c r="N20" s="5" t="s">
        <v>26</v>
      </c>
      <c r="O20" s="5" t="s">
        <v>26</v>
      </c>
      <c r="P20" s="4">
        <v>0</v>
      </c>
      <c r="Q20" s="5" t="s">
        <v>26</v>
      </c>
      <c r="R20" s="5" t="s">
        <v>26</v>
      </c>
      <c r="S20" s="4">
        <v>0</v>
      </c>
    </row>
    <row r="21" spans="1:19" x14ac:dyDescent="0.2">
      <c r="A21" t="s">
        <v>43</v>
      </c>
      <c r="B21" s="5" t="s">
        <v>28</v>
      </c>
      <c r="C21" s="5" t="s">
        <v>28</v>
      </c>
      <c r="D21" s="5" t="s">
        <v>28</v>
      </c>
      <c r="E21" s="5" t="s">
        <v>28</v>
      </c>
      <c r="F21" s="5" t="s">
        <v>28</v>
      </c>
      <c r="G21" s="5" t="s">
        <v>28</v>
      </c>
      <c r="H21" s="5" t="s">
        <v>26</v>
      </c>
      <c r="I21" s="5" t="s">
        <v>26</v>
      </c>
      <c r="J21" s="4">
        <v>0</v>
      </c>
      <c r="K21" s="5" t="s">
        <v>28</v>
      </c>
      <c r="L21" s="5" t="s">
        <v>28</v>
      </c>
      <c r="M21" s="5" t="s">
        <v>28</v>
      </c>
      <c r="N21" s="4">
        <v>5</v>
      </c>
      <c r="O21" s="6">
        <v>1</v>
      </c>
      <c r="P21" s="4">
        <v>5</v>
      </c>
      <c r="Q21" s="4">
        <v>5</v>
      </c>
      <c r="R21" s="6">
        <v>1</v>
      </c>
      <c r="S21" s="4">
        <v>5</v>
      </c>
    </row>
    <row r="22" spans="1:19" x14ac:dyDescent="0.2">
      <c r="A22" t="s">
        <v>44</v>
      </c>
      <c r="B22" s="4">
        <v>10</v>
      </c>
      <c r="C22" s="6">
        <v>1</v>
      </c>
      <c r="D22" s="4">
        <v>10</v>
      </c>
      <c r="E22" s="5" t="s">
        <v>28</v>
      </c>
      <c r="F22" s="5" t="s">
        <v>28</v>
      </c>
      <c r="G22" s="5" t="s">
        <v>28</v>
      </c>
      <c r="H22" s="5" t="s">
        <v>28</v>
      </c>
      <c r="I22" s="5" t="s">
        <v>28</v>
      </c>
      <c r="J22" s="5" t="s">
        <v>28</v>
      </c>
      <c r="K22" s="5" t="s">
        <v>28</v>
      </c>
      <c r="L22" s="5" t="s">
        <v>28</v>
      </c>
      <c r="M22" s="5" t="s">
        <v>28</v>
      </c>
      <c r="N22" s="5" t="s">
        <v>28</v>
      </c>
      <c r="O22" s="5" t="s">
        <v>28</v>
      </c>
      <c r="P22" s="5" t="s">
        <v>28</v>
      </c>
      <c r="Q22" s="5" t="s">
        <v>28</v>
      </c>
      <c r="R22" s="5" t="s">
        <v>28</v>
      </c>
      <c r="S22" s="5" t="s">
        <v>28</v>
      </c>
    </row>
    <row r="23" spans="1:19" x14ac:dyDescent="0.2">
      <c r="A23" s="9" t="s">
        <v>45</v>
      </c>
      <c r="B23" s="7">
        <v>85</v>
      </c>
      <c r="C23" s="8">
        <v>0.98799999999999999</v>
      </c>
      <c r="D23" s="7">
        <v>85</v>
      </c>
      <c r="E23" s="7">
        <v>100</v>
      </c>
      <c r="F23" s="8">
        <v>0.79400000000000004</v>
      </c>
      <c r="G23" s="7">
        <v>125</v>
      </c>
      <c r="H23" s="7">
        <v>100</v>
      </c>
      <c r="I23" s="8">
        <v>0.89500000000000002</v>
      </c>
      <c r="J23" s="7">
        <v>115</v>
      </c>
      <c r="K23" s="7">
        <v>55</v>
      </c>
      <c r="L23" s="8">
        <v>0.90200000000000002</v>
      </c>
      <c r="M23" s="7">
        <v>60</v>
      </c>
      <c r="N23" s="7">
        <v>50</v>
      </c>
      <c r="O23" s="8">
        <v>0.98099999999999998</v>
      </c>
      <c r="P23" s="7">
        <v>50</v>
      </c>
      <c r="Q23" s="7">
        <v>105</v>
      </c>
      <c r="R23" s="8">
        <v>0.96299999999999997</v>
      </c>
      <c r="S23" s="7">
        <v>110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83</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26</v>
      </c>
      <c r="C6" s="5" t="s">
        <v>26</v>
      </c>
      <c r="D6" s="4">
        <v>0</v>
      </c>
      <c r="E6" s="5" t="s">
        <v>26</v>
      </c>
      <c r="F6" s="5" t="s">
        <v>26</v>
      </c>
      <c r="G6" s="4">
        <v>0</v>
      </c>
      <c r="H6" s="5" t="s">
        <v>26</v>
      </c>
      <c r="I6" s="5" t="s">
        <v>26</v>
      </c>
      <c r="J6" s="4">
        <v>0</v>
      </c>
      <c r="K6" s="5" t="s">
        <v>26</v>
      </c>
      <c r="L6" s="5" t="s">
        <v>26</v>
      </c>
      <c r="M6" s="4">
        <v>0</v>
      </c>
      <c r="N6" s="5" t="s">
        <v>26</v>
      </c>
      <c r="O6" s="5" t="s">
        <v>26</v>
      </c>
      <c r="P6" s="4">
        <v>0</v>
      </c>
      <c r="Q6" s="5" t="s">
        <v>26</v>
      </c>
      <c r="R6" s="5" t="s">
        <v>26</v>
      </c>
      <c r="S6" s="4">
        <v>0</v>
      </c>
    </row>
    <row r="7" spans="1:19" x14ac:dyDescent="0.2">
      <c r="A7" t="s">
        <v>29</v>
      </c>
      <c r="B7" s="5" t="s">
        <v>28</v>
      </c>
      <c r="C7" s="5" t="s">
        <v>28</v>
      </c>
      <c r="D7" s="5" t="s">
        <v>28</v>
      </c>
      <c r="E7" s="5" t="s">
        <v>28</v>
      </c>
      <c r="F7" s="5" t="s">
        <v>28</v>
      </c>
      <c r="G7" s="5" t="s">
        <v>28</v>
      </c>
      <c r="H7" s="5" t="s">
        <v>28</v>
      </c>
      <c r="I7" s="5" t="s">
        <v>28</v>
      </c>
      <c r="J7" s="5" t="s">
        <v>28</v>
      </c>
      <c r="K7" s="5" t="s">
        <v>28</v>
      </c>
      <c r="L7" s="5" t="s">
        <v>28</v>
      </c>
      <c r="M7" s="5" t="s">
        <v>28</v>
      </c>
      <c r="N7" s="5" t="s">
        <v>26</v>
      </c>
      <c r="O7" s="5" t="s">
        <v>26</v>
      </c>
      <c r="P7" s="4">
        <v>0</v>
      </c>
      <c r="Q7" s="5" t="s">
        <v>28</v>
      </c>
      <c r="R7" s="5" t="s">
        <v>28</v>
      </c>
      <c r="S7" s="5" t="s">
        <v>28</v>
      </c>
    </row>
    <row r="8" spans="1:19" x14ac:dyDescent="0.2">
      <c r="A8" t="s">
        <v>30</v>
      </c>
      <c r="B8" s="5" t="s">
        <v>26</v>
      </c>
      <c r="C8" s="5" t="s">
        <v>26</v>
      </c>
      <c r="D8" s="4">
        <v>0</v>
      </c>
      <c r="E8" s="5" t="s">
        <v>26</v>
      </c>
      <c r="F8" s="5" t="s">
        <v>26</v>
      </c>
      <c r="G8" s="4">
        <v>0</v>
      </c>
      <c r="H8" s="5" t="s">
        <v>26</v>
      </c>
      <c r="I8" s="5" t="s">
        <v>26</v>
      </c>
      <c r="J8" s="4">
        <v>0</v>
      </c>
      <c r="K8" s="5" t="s">
        <v>26</v>
      </c>
      <c r="L8" s="5" t="s">
        <v>26</v>
      </c>
      <c r="M8" s="4">
        <v>0</v>
      </c>
      <c r="N8" s="5" t="s">
        <v>26</v>
      </c>
      <c r="O8" s="5" t="s">
        <v>26</v>
      </c>
      <c r="P8" s="4">
        <v>0</v>
      </c>
      <c r="Q8" s="5" t="s">
        <v>26</v>
      </c>
      <c r="R8" s="5" t="s">
        <v>26</v>
      </c>
      <c r="S8" s="4">
        <v>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5" t="s">
        <v>26</v>
      </c>
      <c r="F13" s="5" t="s">
        <v>26</v>
      </c>
      <c r="G13" s="4">
        <v>0</v>
      </c>
      <c r="H13" s="5" t="s">
        <v>26</v>
      </c>
      <c r="I13" s="5" t="s">
        <v>26</v>
      </c>
      <c r="J13" s="4">
        <v>0</v>
      </c>
      <c r="K13" s="5" t="s">
        <v>28</v>
      </c>
      <c r="L13" s="5" t="s">
        <v>28</v>
      </c>
      <c r="M13" s="5" t="s">
        <v>28</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5</v>
      </c>
      <c r="C15" s="6">
        <v>1</v>
      </c>
      <c r="D15" s="4">
        <v>5</v>
      </c>
      <c r="E15" s="5" t="s">
        <v>28</v>
      </c>
      <c r="F15" s="5" t="s">
        <v>28</v>
      </c>
      <c r="G15" s="5" t="s">
        <v>28</v>
      </c>
      <c r="H15" s="4">
        <v>0</v>
      </c>
      <c r="I15" s="6">
        <v>0</v>
      </c>
      <c r="J15" s="5" t="s">
        <v>28</v>
      </c>
      <c r="K15" s="4">
        <v>5</v>
      </c>
      <c r="L15" s="6">
        <v>1</v>
      </c>
      <c r="M15" s="4">
        <v>5</v>
      </c>
      <c r="N15" s="5" t="s">
        <v>26</v>
      </c>
      <c r="O15" s="5" t="s">
        <v>26</v>
      </c>
      <c r="P15" s="4">
        <v>0</v>
      </c>
      <c r="Q15" s="5" t="s">
        <v>28</v>
      </c>
      <c r="R15" s="5" t="s">
        <v>28</v>
      </c>
      <c r="S15" s="5" t="s">
        <v>28</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26</v>
      </c>
      <c r="C18" s="5" t="s">
        <v>26</v>
      </c>
      <c r="D18" s="4">
        <v>0</v>
      </c>
      <c r="E18" s="5" t="s">
        <v>28</v>
      </c>
      <c r="F18" s="5" t="s">
        <v>28</v>
      </c>
      <c r="G18" s="4">
        <v>5</v>
      </c>
      <c r="H18" s="5" t="s">
        <v>28</v>
      </c>
      <c r="I18" s="5" t="s">
        <v>28</v>
      </c>
      <c r="J18" s="5" t="s">
        <v>28</v>
      </c>
      <c r="K18" s="5" t="s">
        <v>26</v>
      </c>
      <c r="L18" s="5" t="s">
        <v>26</v>
      </c>
      <c r="M18" s="4">
        <v>0</v>
      </c>
      <c r="N18" s="5" t="s">
        <v>26</v>
      </c>
      <c r="O18" s="5" t="s">
        <v>26</v>
      </c>
      <c r="P18" s="4">
        <v>0</v>
      </c>
      <c r="Q18" s="5" t="s">
        <v>28</v>
      </c>
      <c r="R18" s="5" t="s">
        <v>28</v>
      </c>
      <c r="S18" s="5" t="s">
        <v>28</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4">
        <v>0</v>
      </c>
      <c r="C20" s="6">
        <v>0</v>
      </c>
      <c r="D20" s="5" t="s">
        <v>28</v>
      </c>
      <c r="E20" s="5" t="s">
        <v>26</v>
      </c>
      <c r="F20" s="5" t="s">
        <v>26</v>
      </c>
      <c r="G20" s="4">
        <v>0</v>
      </c>
      <c r="H20" s="4">
        <v>0</v>
      </c>
      <c r="I20" s="6">
        <v>0</v>
      </c>
      <c r="J20" s="4">
        <v>5</v>
      </c>
      <c r="K20" s="5" t="s">
        <v>26</v>
      </c>
      <c r="L20" s="5" t="s">
        <v>26</v>
      </c>
      <c r="M20" s="4">
        <v>0</v>
      </c>
      <c r="N20" s="5" t="s">
        <v>26</v>
      </c>
      <c r="O20" s="5" t="s">
        <v>26</v>
      </c>
      <c r="P20" s="4">
        <v>0</v>
      </c>
      <c r="Q20" s="5" t="s">
        <v>26</v>
      </c>
      <c r="R20" s="5" t="s">
        <v>26</v>
      </c>
      <c r="S20" s="4">
        <v>0</v>
      </c>
    </row>
    <row r="21" spans="1:19" x14ac:dyDescent="0.2">
      <c r="A21" t="s">
        <v>43</v>
      </c>
      <c r="B21" s="4">
        <v>0</v>
      </c>
      <c r="C21" s="6">
        <v>0</v>
      </c>
      <c r="D21" s="5" t="s">
        <v>28</v>
      </c>
      <c r="E21" s="5" t="s">
        <v>26</v>
      </c>
      <c r="F21" s="5" t="s">
        <v>26</v>
      </c>
      <c r="G21" s="4">
        <v>0</v>
      </c>
      <c r="H21" s="5" t="s">
        <v>26</v>
      </c>
      <c r="I21" s="5" t="s">
        <v>26</v>
      </c>
      <c r="J21" s="4">
        <v>0</v>
      </c>
      <c r="K21" s="5" t="s">
        <v>28</v>
      </c>
      <c r="L21" s="5" t="s">
        <v>28</v>
      </c>
      <c r="M21" s="5" t="s">
        <v>28</v>
      </c>
      <c r="N21" s="5" t="s">
        <v>26</v>
      </c>
      <c r="O21" s="5" t="s">
        <v>26</v>
      </c>
      <c r="P21" s="4">
        <v>0</v>
      </c>
      <c r="Q21" s="5" t="s">
        <v>28</v>
      </c>
      <c r="R21" s="5" t="s">
        <v>28</v>
      </c>
      <c r="S21" s="5" t="s">
        <v>28</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10</v>
      </c>
      <c r="C23" s="8">
        <v>0.72699999999999998</v>
      </c>
      <c r="D23" s="7">
        <v>10</v>
      </c>
      <c r="E23" s="7">
        <v>5</v>
      </c>
      <c r="F23" s="8">
        <v>0.7</v>
      </c>
      <c r="G23" s="7">
        <v>10</v>
      </c>
      <c r="H23" s="10" t="s">
        <v>28</v>
      </c>
      <c r="I23" s="10" t="s">
        <v>28</v>
      </c>
      <c r="J23" s="7">
        <v>15</v>
      </c>
      <c r="K23" s="7">
        <v>10</v>
      </c>
      <c r="L23" s="8">
        <v>1</v>
      </c>
      <c r="M23" s="7">
        <v>10</v>
      </c>
      <c r="N23" s="10" t="s">
        <v>26</v>
      </c>
      <c r="O23" s="10" t="s">
        <v>26</v>
      </c>
      <c r="P23" s="7">
        <v>0</v>
      </c>
      <c r="Q23" s="7">
        <v>5</v>
      </c>
      <c r="R23" s="8">
        <v>1</v>
      </c>
      <c r="S23" s="7">
        <v>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84</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0</v>
      </c>
      <c r="C5" s="6">
        <v>0</v>
      </c>
      <c r="D5" s="5" t="s">
        <v>28</v>
      </c>
      <c r="E5" s="4">
        <v>0</v>
      </c>
      <c r="F5" s="6">
        <v>0</v>
      </c>
      <c r="G5" s="5" t="s">
        <v>28</v>
      </c>
      <c r="H5" s="5" t="s">
        <v>26</v>
      </c>
      <c r="I5" s="5" t="s">
        <v>26</v>
      </c>
      <c r="J5" s="4">
        <v>0</v>
      </c>
      <c r="K5" s="5" t="s">
        <v>26</v>
      </c>
      <c r="L5" s="5" t="s">
        <v>26</v>
      </c>
      <c r="M5" s="4">
        <v>0</v>
      </c>
      <c r="N5" s="4">
        <v>0</v>
      </c>
      <c r="O5" s="6">
        <v>0</v>
      </c>
      <c r="P5" s="5" t="s">
        <v>28</v>
      </c>
      <c r="Q5" s="5" t="s">
        <v>28</v>
      </c>
      <c r="R5" s="5" t="s">
        <v>28</v>
      </c>
      <c r="S5" s="5" t="s">
        <v>28</v>
      </c>
    </row>
    <row r="6" spans="1:19" x14ac:dyDescent="0.2">
      <c r="A6" t="s">
        <v>27</v>
      </c>
      <c r="B6" s="4">
        <v>5</v>
      </c>
      <c r="C6" s="6">
        <v>1</v>
      </c>
      <c r="D6" s="4">
        <v>5</v>
      </c>
      <c r="E6" s="5" t="s">
        <v>28</v>
      </c>
      <c r="F6" s="5" t="s">
        <v>28</v>
      </c>
      <c r="G6" s="4">
        <v>5</v>
      </c>
      <c r="H6" s="5" t="s">
        <v>28</v>
      </c>
      <c r="I6" s="5" t="s">
        <v>28</v>
      </c>
      <c r="J6" s="5" t="s">
        <v>28</v>
      </c>
      <c r="K6" s="5" t="s">
        <v>26</v>
      </c>
      <c r="L6" s="5" t="s">
        <v>26</v>
      </c>
      <c r="M6" s="4">
        <v>0</v>
      </c>
      <c r="N6" s="5" t="s">
        <v>28</v>
      </c>
      <c r="O6" s="5" t="s">
        <v>28</v>
      </c>
      <c r="P6" s="5" t="s">
        <v>28</v>
      </c>
      <c r="Q6" s="5" t="s">
        <v>26</v>
      </c>
      <c r="R6" s="5" t="s">
        <v>26</v>
      </c>
      <c r="S6" s="4">
        <v>0</v>
      </c>
    </row>
    <row r="7" spans="1:19" x14ac:dyDescent="0.2">
      <c r="A7" t="s">
        <v>29</v>
      </c>
      <c r="B7" s="4">
        <v>15</v>
      </c>
      <c r="C7" s="6">
        <v>1</v>
      </c>
      <c r="D7" s="4">
        <v>15</v>
      </c>
      <c r="E7" s="4">
        <v>10</v>
      </c>
      <c r="F7" s="6">
        <v>0.81799999999999995</v>
      </c>
      <c r="G7" s="4">
        <v>10</v>
      </c>
      <c r="H7" s="4">
        <v>10</v>
      </c>
      <c r="I7" s="6">
        <v>0.78600000000000003</v>
      </c>
      <c r="J7" s="4">
        <v>15</v>
      </c>
      <c r="K7" s="4">
        <v>10</v>
      </c>
      <c r="L7" s="6">
        <v>0.61499999999999999</v>
      </c>
      <c r="M7" s="4">
        <v>15</v>
      </c>
      <c r="N7" s="4">
        <v>10</v>
      </c>
      <c r="O7" s="6">
        <v>0.88900000000000001</v>
      </c>
      <c r="P7" s="4">
        <v>10</v>
      </c>
      <c r="Q7" s="4">
        <v>5</v>
      </c>
      <c r="R7" s="6">
        <v>1</v>
      </c>
      <c r="S7" s="4">
        <v>5</v>
      </c>
    </row>
    <row r="8" spans="1:19" x14ac:dyDescent="0.2">
      <c r="A8" t="s">
        <v>30</v>
      </c>
      <c r="B8" s="5" t="s">
        <v>28</v>
      </c>
      <c r="C8" s="5" t="s">
        <v>28</v>
      </c>
      <c r="D8" s="5" t="s">
        <v>28</v>
      </c>
      <c r="E8" s="5" t="s">
        <v>28</v>
      </c>
      <c r="F8" s="5" t="s">
        <v>28</v>
      </c>
      <c r="G8" s="5" t="s">
        <v>28</v>
      </c>
      <c r="H8" s="5" t="s">
        <v>28</v>
      </c>
      <c r="I8" s="5" t="s">
        <v>28</v>
      </c>
      <c r="J8" s="5" t="s">
        <v>28</v>
      </c>
      <c r="K8" s="4">
        <v>5</v>
      </c>
      <c r="L8" s="6">
        <v>1</v>
      </c>
      <c r="M8" s="4">
        <v>5</v>
      </c>
      <c r="N8" s="5" t="s">
        <v>28</v>
      </c>
      <c r="O8" s="5" t="s">
        <v>28</v>
      </c>
      <c r="P8" s="4">
        <v>5</v>
      </c>
      <c r="Q8" s="5" t="s">
        <v>28</v>
      </c>
      <c r="R8" s="5" t="s">
        <v>28</v>
      </c>
      <c r="S8" s="5" t="s">
        <v>28</v>
      </c>
    </row>
    <row r="9" spans="1:19" x14ac:dyDescent="0.2">
      <c r="A9" t="s">
        <v>31</v>
      </c>
      <c r="B9" s="5" t="s">
        <v>26</v>
      </c>
      <c r="C9" s="5" t="s">
        <v>26</v>
      </c>
      <c r="D9" s="4">
        <v>0</v>
      </c>
      <c r="E9" s="5" t="s">
        <v>26</v>
      </c>
      <c r="F9" s="5" t="s">
        <v>26</v>
      </c>
      <c r="G9" s="4">
        <v>0</v>
      </c>
      <c r="H9" s="5" t="s">
        <v>28</v>
      </c>
      <c r="I9" s="5" t="s">
        <v>28</v>
      </c>
      <c r="J9" s="5" t="s">
        <v>28</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5</v>
      </c>
      <c r="C13" s="6">
        <v>1</v>
      </c>
      <c r="D13" s="4">
        <v>5</v>
      </c>
      <c r="E13" s="5" t="s">
        <v>26</v>
      </c>
      <c r="F13" s="5" t="s">
        <v>26</v>
      </c>
      <c r="G13" s="4">
        <v>0</v>
      </c>
      <c r="H13" s="5" t="s">
        <v>28</v>
      </c>
      <c r="I13" s="5" t="s">
        <v>28</v>
      </c>
      <c r="J13" s="5" t="s">
        <v>28</v>
      </c>
      <c r="K13" s="5" t="s">
        <v>28</v>
      </c>
      <c r="L13" s="5" t="s">
        <v>28</v>
      </c>
      <c r="M13" s="5" t="s">
        <v>28</v>
      </c>
      <c r="N13" s="5" t="s">
        <v>26</v>
      </c>
      <c r="O13" s="5" t="s">
        <v>26</v>
      </c>
      <c r="P13" s="4">
        <v>0</v>
      </c>
      <c r="Q13" s="5" t="s">
        <v>28</v>
      </c>
      <c r="R13" s="5" t="s">
        <v>28</v>
      </c>
      <c r="S13" s="4">
        <v>5</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15</v>
      </c>
      <c r="C15" s="6">
        <v>0.875</v>
      </c>
      <c r="D15" s="4">
        <v>15</v>
      </c>
      <c r="E15" s="4">
        <v>15</v>
      </c>
      <c r="F15" s="6">
        <v>0.71399999999999997</v>
      </c>
      <c r="G15" s="4">
        <v>20</v>
      </c>
      <c r="H15" s="4">
        <v>25</v>
      </c>
      <c r="I15" s="6">
        <v>0.88900000000000001</v>
      </c>
      <c r="J15" s="4">
        <v>25</v>
      </c>
      <c r="K15" s="4">
        <v>15</v>
      </c>
      <c r="L15" s="6">
        <v>0.55200000000000005</v>
      </c>
      <c r="M15" s="4">
        <v>30</v>
      </c>
      <c r="N15" s="5" t="s">
        <v>28</v>
      </c>
      <c r="O15" s="5" t="s">
        <v>28</v>
      </c>
      <c r="P15" s="4">
        <v>10</v>
      </c>
      <c r="Q15" s="4">
        <v>5</v>
      </c>
      <c r="R15" s="6">
        <v>0.83299999999999996</v>
      </c>
      <c r="S15" s="4">
        <v>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28</v>
      </c>
      <c r="C17" s="5" t="s">
        <v>28</v>
      </c>
      <c r="D17" s="5" t="s">
        <v>28</v>
      </c>
      <c r="E17" s="5" t="s">
        <v>28</v>
      </c>
      <c r="F17" s="5" t="s">
        <v>28</v>
      </c>
      <c r="G17" s="5" t="s">
        <v>28</v>
      </c>
      <c r="H17" s="5" t="s">
        <v>26</v>
      </c>
      <c r="I17" s="5" t="s">
        <v>26</v>
      </c>
      <c r="J17" s="4">
        <v>0</v>
      </c>
      <c r="K17" s="5" t="s">
        <v>26</v>
      </c>
      <c r="L17" s="5" t="s">
        <v>26</v>
      </c>
      <c r="M17" s="4">
        <v>0</v>
      </c>
      <c r="N17" s="4">
        <v>0</v>
      </c>
      <c r="O17" s="6">
        <v>0</v>
      </c>
      <c r="P17" s="5" t="s">
        <v>28</v>
      </c>
      <c r="Q17" s="5" t="s">
        <v>26</v>
      </c>
      <c r="R17" s="5" t="s">
        <v>26</v>
      </c>
      <c r="S17" s="4">
        <v>0</v>
      </c>
    </row>
    <row r="18" spans="1:19" x14ac:dyDescent="0.2">
      <c r="A18" t="s">
        <v>40</v>
      </c>
      <c r="B18" s="5" t="s">
        <v>26</v>
      </c>
      <c r="C18" s="5" t="s">
        <v>26</v>
      </c>
      <c r="D18" s="4">
        <v>0</v>
      </c>
      <c r="E18" s="4">
        <v>5</v>
      </c>
      <c r="F18" s="6">
        <v>0.75</v>
      </c>
      <c r="G18" s="4">
        <v>10</v>
      </c>
      <c r="H18" s="5" t="s">
        <v>26</v>
      </c>
      <c r="I18" s="5" t="s">
        <v>26</v>
      </c>
      <c r="J18" s="4">
        <v>0</v>
      </c>
      <c r="K18" s="4">
        <v>0</v>
      </c>
      <c r="L18" s="6">
        <v>0</v>
      </c>
      <c r="M18" s="4">
        <v>5</v>
      </c>
      <c r="N18" s="5" t="s">
        <v>28</v>
      </c>
      <c r="O18" s="5" t="s">
        <v>28</v>
      </c>
      <c r="P18" s="5" t="s">
        <v>28</v>
      </c>
      <c r="Q18" s="5" t="s">
        <v>28</v>
      </c>
      <c r="R18" s="5" t="s">
        <v>28</v>
      </c>
      <c r="S18" s="5" t="s">
        <v>28</v>
      </c>
    </row>
    <row r="19" spans="1:19" x14ac:dyDescent="0.2">
      <c r="A19" t="s">
        <v>41</v>
      </c>
      <c r="B19" s="5" t="s">
        <v>26</v>
      </c>
      <c r="C19" s="5" t="s">
        <v>26</v>
      </c>
      <c r="D19" s="4">
        <v>0</v>
      </c>
      <c r="E19" s="5" t="s">
        <v>26</v>
      </c>
      <c r="F19" s="5" t="s">
        <v>26</v>
      </c>
      <c r="G19" s="4">
        <v>0</v>
      </c>
      <c r="H19" s="5" t="s">
        <v>28</v>
      </c>
      <c r="I19" s="5" t="s">
        <v>28</v>
      </c>
      <c r="J19" s="5" t="s">
        <v>28</v>
      </c>
      <c r="K19" s="5" t="s">
        <v>26</v>
      </c>
      <c r="L19" s="5" t="s">
        <v>26</v>
      </c>
      <c r="M19" s="4">
        <v>0</v>
      </c>
      <c r="N19" s="5" t="s">
        <v>26</v>
      </c>
      <c r="O19" s="5" t="s">
        <v>26</v>
      </c>
      <c r="P19" s="4">
        <v>0</v>
      </c>
      <c r="Q19" s="5" t="s">
        <v>26</v>
      </c>
      <c r="R19" s="5" t="s">
        <v>26</v>
      </c>
      <c r="S19" s="4">
        <v>0</v>
      </c>
    </row>
    <row r="20" spans="1:19" x14ac:dyDescent="0.2">
      <c r="A20" t="s">
        <v>42</v>
      </c>
      <c r="B20" s="4">
        <v>10</v>
      </c>
      <c r="C20" s="6">
        <v>1</v>
      </c>
      <c r="D20" s="4">
        <v>10</v>
      </c>
      <c r="E20" s="5" t="s">
        <v>28</v>
      </c>
      <c r="F20" s="5" t="s">
        <v>28</v>
      </c>
      <c r="G20" s="4">
        <v>10</v>
      </c>
      <c r="H20" s="4">
        <v>5</v>
      </c>
      <c r="I20" s="6">
        <v>0.55600000000000005</v>
      </c>
      <c r="J20" s="4">
        <v>10</v>
      </c>
      <c r="K20" s="5" t="s">
        <v>28</v>
      </c>
      <c r="L20" s="5" t="s">
        <v>28</v>
      </c>
      <c r="M20" s="5" t="s">
        <v>28</v>
      </c>
      <c r="N20" s="5" t="s">
        <v>28</v>
      </c>
      <c r="O20" s="5" t="s">
        <v>28</v>
      </c>
      <c r="P20" s="5" t="s">
        <v>28</v>
      </c>
      <c r="Q20" s="5" t="s">
        <v>26</v>
      </c>
      <c r="R20" s="5" t="s">
        <v>26</v>
      </c>
      <c r="S20" s="4">
        <v>0</v>
      </c>
    </row>
    <row r="21" spans="1:19" x14ac:dyDescent="0.2">
      <c r="A21" t="s">
        <v>43</v>
      </c>
      <c r="B21" s="5" t="s">
        <v>28</v>
      </c>
      <c r="C21" s="5" t="s">
        <v>28</v>
      </c>
      <c r="D21" s="5" t="s">
        <v>28</v>
      </c>
      <c r="E21" s="5" t="s">
        <v>28</v>
      </c>
      <c r="F21" s="5" t="s">
        <v>28</v>
      </c>
      <c r="G21" s="4">
        <v>5</v>
      </c>
      <c r="H21" s="5" t="s">
        <v>28</v>
      </c>
      <c r="I21" s="5" t="s">
        <v>28</v>
      </c>
      <c r="J21" s="5" t="s">
        <v>28</v>
      </c>
      <c r="K21" s="4">
        <v>10</v>
      </c>
      <c r="L21" s="6">
        <v>0.90900000000000003</v>
      </c>
      <c r="M21" s="4">
        <v>10</v>
      </c>
      <c r="N21" s="5" t="s">
        <v>28</v>
      </c>
      <c r="O21" s="5" t="s">
        <v>28</v>
      </c>
      <c r="P21" s="5" t="s">
        <v>28</v>
      </c>
      <c r="Q21" s="4">
        <v>5</v>
      </c>
      <c r="R21" s="6">
        <v>0.85699999999999998</v>
      </c>
      <c r="S21" s="4">
        <v>5</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55</v>
      </c>
      <c r="C23" s="8">
        <v>0.91500000000000004</v>
      </c>
      <c r="D23" s="7">
        <v>60</v>
      </c>
      <c r="E23" s="7">
        <v>45</v>
      </c>
      <c r="F23" s="8">
        <v>0.623</v>
      </c>
      <c r="G23" s="7">
        <v>70</v>
      </c>
      <c r="H23" s="7">
        <v>45</v>
      </c>
      <c r="I23" s="8">
        <v>0.82499999999999996</v>
      </c>
      <c r="J23" s="7">
        <v>55</v>
      </c>
      <c r="K23" s="7">
        <v>45</v>
      </c>
      <c r="L23" s="8">
        <v>0.64800000000000002</v>
      </c>
      <c r="M23" s="7">
        <v>70</v>
      </c>
      <c r="N23" s="7">
        <v>20</v>
      </c>
      <c r="O23" s="8">
        <v>0.63600000000000001</v>
      </c>
      <c r="P23" s="7">
        <v>35</v>
      </c>
      <c r="Q23" s="7">
        <v>30</v>
      </c>
      <c r="R23" s="8">
        <v>0.875</v>
      </c>
      <c r="S23" s="7">
        <v>30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85</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5</v>
      </c>
      <c r="C5" s="6">
        <v>1</v>
      </c>
      <c r="D5" s="4">
        <v>5</v>
      </c>
      <c r="E5" s="4">
        <v>10</v>
      </c>
      <c r="F5" s="6">
        <v>1</v>
      </c>
      <c r="G5" s="4">
        <v>10</v>
      </c>
      <c r="H5" s="5" t="s">
        <v>26</v>
      </c>
      <c r="I5" s="5" t="s">
        <v>26</v>
      </c>
      <c r="J5" s="4">
        <v>0</v>
      </c>
      <c r="K5" s="5" t="s">
        <v>26</v>
      </c>
      <c r="L5" s="5" t="s">
        <v>26</v>
      </c>
      <c r="M5" s="4">
        <v>0</v>
      </c>
      <c r="N5" s="5" t="s">
        <v>26</v>
      </c>
      <c r="O5" s="5" t="s">
        <v>26</v>
      </c>
      <c r="P5" s="4">
        <v>0</v>
      </c>
      <c r="Q5" s="5" t="s">
        <v>28</v>
      </c>
      <c r="R5" s="5" t="s">
        <v>28</v>
      </c>
      <c r="S5" s="5" t="s">
        <v>28</v>
      </c>
    </row>
    <row r="6" spans="1:19" x14ac:dyDescent="0.2">
      <c r="A6" t="s">
        <v>27</v>
      </c>
      <c r="B6" s="4">
        <v>5</v>
      </c>
      <c r="C6" s="6">
        <v>1</v>
      </c>
      <c r="D6" s="4">
        <v>5</v>
      </c>
      <c r="E6" s="5" t="s">
        <v>28</v>
      </c>
      <c r="F6" s="5" t="s">
        <v>28</v>
      </c>
      <c r="G6" s="5" t="s">
        <v>28</v>
      </c>
      <c r="H6" s="4">
        <v>10</v>
      </c>
      <c r="I6" s="6">
        <v>1</v>
      </c>
      <c r="J6" s="4">
        <v>10</v>
      </c>
      <c r="K6" s="5" t="s">
        <v>26</v>
      </c>
      <c r="L6" s="5" t="s">
        <v>26</v>
      </c>
      <c r="M6" s="4">
        <v>0</v>
      </c>
      <c r="N6" s="5" t="s">
        <v>26</v>
      </c>
      <c r="O6" s="5" t="s">
        <v>26</v>
      </c>
      <c r="P6" s="4">
        <v>0</v>
      </c>
      <c r="Q6" s="5" t="s">
        <v>26</v>
      </c>
      <c r="R6" s="5" t="s">
        <v>26</v>
      </c>
      <c r="S6" s="4">
        <v>0</v>
      </c>
    </row>
    <row r="7" spans="1:19" x14ac:dyDescent="0.2">
      <c r="A7" t="s">
        <v>29</v>
      </c>
      <c r="B7" s="4">
        <v>10</v>
      </c>
      <c r="C7" s="6">
        <v>1</v>
      </c>
      <c r="D7" s="4">
        <v>10</v>
      </c>
      <c r="E7" s="4">
        <v>5</v>
      </c>
      <c r="F7" s="6">
        <v>1</v>
      </c>
      <c r="G7" s="4">
        <v>5</v>
      </c>
      <c r="H7" s="4">
        <v>10</v>
      </c>
      <c r="I7" s="6">
        <v>1</v>
      </c>
      <c r="J7" s="4">
        <v>10</v>
      </c>
      <c r="K7" s="4">
        <v>10</v>
      </c>
      <c r="L7" s="6">
        <v>1</v>
      </c>
      <c r="M7" s="4">
        <v>10</v>
      </c>
      <c r="N7" s="5" t="s">
        <v>28</v>
      </c>
      <c r="O7" s="5" t="s">
        <v>28</v>
      </c>
      <c r="P7" s="5" t="s">
        <v>28</v>
      </c>
      <c r="Q7" s="4">
        <v>10</v>
      </c>
      <c r="R7" s="6">
        <v>1</v>
      </c>
      <c r="S7" s="4">
        <v>10</v>
      </c>
    </row>
    <row r="8" spans="1:19" x14ac:dyDescent="0.2">
      <c r="A8" t="s">
        <v>30</v>
      </c>
      <c r="B8" s="4">
        <v>5</v>
      </c>
      <c r="C8" s="6">
        <v>1</v>
      </c>
      <c r="D8" s="4">
        <v>5</v>
      </c>
      <c r="E8" s="4">
        <v>20</v>
      </c>
      <c r="F8" s="6">
        <v>1</v>
      </c>
      <c r="G8" s="4">
        <v>20</v>
      </c>
      <c r="H8" s="4">
        <v>5</v>
      </c>
      <c r="I8" s="6">
        <v>1</v>
      </c>
      <c r="J8" s="4">
        <v>5</v>
      </c>
      <c r="K8" s="5" t="s">
        <v>28</v>
      </c>
      <c r="L8" s="5" t="s">
        <v>28</v>
      </c>
      <c r="M8" s="5" t="s">
        <v>28</v>
      </c>
      <c r="N8" s="5" t="s">
        <v>28</v>
      </c>
      <c r="O8" s="5" t="s">
        <v>28</v>
      </c>
      <c r="P8" s="5" t="s">
        <v>28</v>
      </c>
      <c r="Q8" s="4">
        <v>5</v>
      </c>
      <c r="R8" s="6">
        <v>1</v>
      </c>
      <c r="S8" s="4">
        <v>5</v>
      </c>
    </row>
    <row r="9" spans="1:19" x14ac:dyDescent="0.2">
      <c r="A9" t="s">
        <v>31</v>
      </c>
      <c r="B9" s="5" t="s">
        <v>28</v>
      </c>
      <c r="C9" s="5" t="s">
        <v>28</v>
      </c>
      <c r="D9" s="5" t="s">
        <v>28</v>
      </c>
      <c r="E9" s="5" t="s">
        <v>28</v>
      </c>
      <c r="F9" s="5" t="s">
        <v>28</v>
      </c>
      <c r="G9" s="5" t="s">
        <v>28</v>
      </c>
      <c r="H9" s="5" t="s">
        <v>26</v>
      </c>
      <c r="I9" s="5" t="s">
        <v>26</v>
      </c>
      <c r="J9" s="4">
        <v>0</v>
      </c>
      <c r="K9" s="5" t="s">
        <v>26</v>
      </c>
      <c r="L9" s="5" t="s">
        <v>26</v>
      </c>
      <c r="M9" s="4">
        <v>0</v>
      </c>
      <c r="N9" s="5" t="s">
        <v>28</v>
      </c>
      <c r="O9" s="5" t="s">
        <v>28</v>
      </c>
      <c r="P9" s="5" t="s">
        <v>28</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28</v>
      </c>
      <c r="C15" s="5" t="s">
        <v>28</v>
      </c>
      <c r="D15" s="5" t="s">
        <v>28</v>
      </c>
      <c r="E15" s="4">
        <v>5</v>
      </c>
      <c r="F15" s="6">
        <v>0.83299999999999996</v>
      </c>
      <c r="G15" s="4">
        <v>5</v>
      </c>
      <c r="H15" s="5" t="s">
        <v>28</v>
      </c>
      <c r="I15" s="5" t="s">
        <v>28</v>
      </c>
      <c r="J15" s="5" t="s">
        <v>28</v>
      </c>
      <c r="K15" s="5" t="s">
        <v>28</v>
      </c>
      <c r="L15" s="5" t="s">
        <v>28</v>
      </c>
      <c r="M15" s="5" t="s">
        <v>28</v>
      </c>
      <c r="N15" s="4">
        <v>0</v>
      </c>
      <c r="O15" s="6">
        <v>0</v>
      </c>
      <c r="P15" s="5" t="s">
        <v>28</v>
      </c>
      <c r="Q15" s="4">
        <v>10</v>
      </c>
      <c r="R15" s="6">
        <v>1</v>
      </c>
      <c r="S15" s="4">
        <v>10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28</v>
      </c>
      <c r="C17" s="5" t="s">
        <v>28</v>
      </c>
      <c r="D17" s="5" t="s">
        <v>28</v>
      </c>
      <c r="E17" s="5" t="s">
        <v>26</v>
      </c>
      <c r="F17" s="5" t="s">
        <v>26</v>
      </c>
      <c r="G17" s="4">
        <v>0</v>
      </c>
      <c r="H17" s="5" t="s">
        <v>28</v>
      </c>
      <c r="I17" s="5" t="s">
        <v>28</v>
      </c>
      <c r="J17" s="5" t="s">
        <v>28</v>
      </c>
      <c r="K17" s="5" t="s">
        <v>28</v>
      </c>
      <c r="L17" s="5" t="s">
        <v>28</v>
      </c>
      <c r="M17" s="5" t="s">
        <v>28</v>
      </c>
      <c r="N17" s="5" t="s">
        <v>28</v>
      </c>
      <c r="O17" s="5" t="s">
        <v>28</v>
      </c>
      <c r="P17" s="5" t="s">
        <v>28</v>
      </c>
      <c r="Q17" s="4">
        <v>10</v>
      </c>
      <c r="R17" s="6">
        <v>1</v>
      </c>
      <c r="S17" s="4">
        <v>10</v>
      </c>
    </row>
    <row r="18" spans="1:19" x14ac:dyDescent="0.2">
      <c r="A18" t="s">
        <v>40</v>
      </c>
      <c r="B18" s="5" t="s">
        <v>28</v>
      </c>
      <c r="C18" s="5" t="s">
        <v>28</v>
      </c>
      <c r="D18" s="5" t="s">
        <v>28</v>
      </c>
      <c r="E18" s="5" t="s">
        <v>26</v>
      </c>
      <c r="F18" s="5" t="s">
        <v>26</v>
      </c>
      <c r="G18" s="4">
        <v>0</v>
      </c>
      <c r="H18" s="5" t="s">
        <v>26</v>
      </c>
      <c r="I18" s="5" t="s">
        <v>26</v>
      </c>
      <c r="J18" s="4">
        <v>0</v>
      </c>
      <c r="K18" s="5" t="s">
        <v>26</v>
      </c>
      <c r="L18" s="5" t="s">
        <v>26</v>
      </c>
      <c r="M18" s="4">
        <v>0</v>
      </c>
      <c r="N18" s="5" t="s">
        <v>26</v>
      </c>
      <c r="O18" s="5" t="s">
        <v>26</v>
      </c>
      <c r="P18" s="4">
        <v>0</v>
      </c>
      <c r="Q18" s="5" t="s">
        <v>28</v>
      </c>
      <c r="R18" s="5" t="s">
        <v>28</v>
      </c>
      <c r="S18" s="5" t="s">
        <v>28</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28</v>
      </c>
      <c r="C20" s="5" t="s">
        <v>28</v>
      </c>
      <c r="D20" s="5" t="s">
        <v>28</v>
      </c>
      <c r="E20" s="4">
        <v>5</v>
      </c>
      <c r="F20" s="6">
        <v>1</v>
      </c>
      <c r="G20" s="4">
        <v>5</v>
      </c>
      <c r="H20" s="5" t="s">
        <v>28</v>
      </c>
      <c r="I20" s="5" t="s">
        <v>28</v>
      </c>
      <c r="J20" s="5" t="s">
        <v>28</v>
      </c>
      <c r="K20" s="4">
        <v>5</v>
      </c>
      <c r="L20" s="6">
        <v>1</v>
      </c>
      <c r="M20" s="4">
        <v>5</v>
      </c>
      <c r="N20" s="5" t="s">
        <v>28</v>
      </c>
      <c r="O20" s="5" t="s">
        <v>28</v>
      </c>
      <c r="P20" s="5" t="s">
        <v>28</v>
      </c>
      <c r="Q20" s="5" t="s">
        <v>26</v>
      </c>
      <c r="R20" s="5" t="s">
        <v>26</v>
      </c>
      <c r="S20" s="4">
        <v>0</v>
      </c>
    </row>
    <row r="21" spans="1:19" x14ac:dyDescent="0.2">
      <c r="A21" t="s">
        <v>43</v>
      </c>
      <c r="B21" s="5" t="s">
        <v>26</v>
      </c>
      <c r="C21" s="5" t="s">
        <v>26</v>
      </c>
      <c r="D21" s="4">
        <v>0</v>
      </c>
      <c r="E21" s="5" t="s">
        <v>26</v>
      </c>
      <c r="F21" s="5" t="s">
        <v>26</v>
      </c>
      <c r="G21" s="4">
        <v>0</v>
      </c>
      <c r="H21" s="5" t="s">
        <v>26</v>
      </c>
      <c r="I21" s="5" t="s">
        <v>26</v>
      </c>
      <c r="J21" s="4">
        <v>0</v>
      </c>
      <c r="K21" s="5" t="s">
        <v>26</v>
      </c>
      <c r="L21" s="5" t="s">
        <v>26</v>
      </c>
      <c r="M21" s="4">
        <v>0</v>
      </c>
      <c r="N21" s="4">
        <v>20</v>
      </c>
      <c r="O21" s="6">
        <v>1</v>
      </c>
      <c r="P21" s="4">
        <v>20</v>
      </c>
      <c r="Q21" s="4">
        <v>20</v>
      </c>
      <c r="R21" s="6">
        <v>1</v>
      </c>
      <c r="S21" s="4">
        <v>20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35</v>
      </c>
      <c r="C23" s="8">
        <v>0.97199999999999998</v>
      </c>
      <c r="D23" s="7">
        <v>35</v>
      </c>
      <c r="E23" s="7">
        <v>55</v>
      </c>
      <c r="F23" s="8">
        <v>0.98099999999999998</v>
      </c>
      <c r="G23" s="7">
        <v>55</v>
      </c>
      <c r="H23" s="7">
        <v>35</v>
      </c>
      <c r="I23" s="8">
        <v>1</v>
      </c>
      <c r="J23" s="7">
        <v>35</v>
      </c>
      <c r="K23" s="7">
        <v>20</v>
      </c>
      <c r="L23" s="8">
        <v>1</v>
      </c>
      <c r="M23" s="7">
        <v>20</v>
      </c>
      <c r="N23" s="7">
        <v>25</v>
      </c>
      <c r="O23" s="8">
        <v>0.96399999999999997</v>
      </c>
      <c r="P23" s="7">
        <v>30</v>
      </c>
      <c r="Q23" s="7">
        <v>55</v>
      </c>
      <c r="R23" s="8">
        <v>1</v>
      </c>
      <c r="S23" s="7">
        <v>55</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86</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4">
        <v>10</v>
      </c>
      <c r="F5" s="6">
        <v>1</v>
      </c>
      <c r="G5" s="4">
        <v>10</v>
      </c>
      <c r="H5" s="5" t="s">
        <v>26</v>
      </c>
      <c r="I5" s="5" t="s">
        <v>26</v>
      </c>
      <c r="J5" s="4">
        <v>0</v>
      </c>
      <c r="K5" s="5" t="s">
        <v>26</v>
      </c>
      <c r="L5" s="5" t="s">
        <v>26</v>
      </c>
      <c r="M5" s="4">
        <v>0</v>
      </c>
      <c r="N5" s="4">
        <v>5</v>
      </c>
      <c r="O5" s="6">
        <v>1</v>
      </c>
      <c r="P5" s="4">
        <v>5</v>
      </c>
      <c r="Q5" s="5" t="s">
        <v>26</v>
      </c>
      <c r="R5" s="5" t="s">
        <v>26</v>
      </c>
      <c r="S5" s="4">
        <v>0</v>
      </c>
    </row>
    <row r="6" spans="1:19" x14ac:dyDescent="0.2">
      <c r="A6" t="s">
        <v>27</v>
      </c>
      <c r="B6" s="5" t="s">
        <v>28</v>
      </c>
      <c r="C6" s="5" t="s">
        <v>28</v>
      </c>
      <c r="D6" s="4">
        <v>5</v>
      </c>
      <c r="E6" s="4">
        <v>5</v>
      </c>
      <c r="F6" s="6">
        <v>1</v>
      </c>
      <c r="G6" s="4">
        <v>5</v>
      </c>
      <c r="H6" s="5" t="s">
        <v>28</v>
      </c>
      <c r="I6" s="5" t="s">
        <v>28</v>
      </c>
      <c r="J6" s="5" t="s">
        <v>28</v>
      </c>
      <c r="K6" s="5" t="s">
        <v>28</v>
      </c>
      <c r="L6" s="5" t="s">
        <v>28</v>
      </c>
      <c r="M6" s="5" t="s">
        <v>28</v>
      </c>
      <c r="N6" s="5" t="s">
        <v>28</v>
      </c>
      <c r="O6" s="5" t="s">
        <v>28</v>
      </c>
      <c r="P6" s="5" t="s">
        <v>28</v>
      </c>
      <c r="Q6" s="5" t="s">
        <v>26</v>
      </c>
      <c r="R6" s="5" t="s">
        <v>26</v>
      </c>
      <c r="S6" s="4">
        <v>0</v>
      </c>
    </row>
    <row r="7" spans="1:19" x14ac:dyDescent="0.2">
      <c r="A7" t="s">
        <v>29</v>
      </c>
      <c r="B7" s="4">
        <v>5</v>
      </c>
      <c r="C7" s="6">
        <v>1</v>
      </c>
      <c r="D7" s="4">
        <v>5</v>
      </c>
      <c r="E7" s="4">
        <v>15</v>
      </c>
      <c r="F7" s="6">
        <v>0.93799999999999994</v>
      </c>
      <c r="G7" s="4">
        <v>15</v>
      </c>
      <c r="H7" s="4">
        <v>5</v>
      </c>
      <c r="I7" s="6">
        <v>0.5</v>
      </c>
      <c r="J7" s="4">
        <v>10</v>
      </c>
      <c r="K7" s="4">
        <v>5</v>
      </c>
      <c r="L7" s="6">
        <v>0.83299999999999996</v>
      </c>
      <c r="M7" s="4">
        <v>5</v>
      </c>
      <c r="N7" s="4">
        <v>5</v>
      </c>
      <c r="O7" s="6">
        <v>1</v>
      </c>
      <c r="P7" s="4">
        <v>5</v>
      </c>
      <c r="Q7" s="5" t="s">
        <v>28</v>
      </c>
      <c r="R7" s="5" t="s">
        <v>28</v>
      </c>
      <c r="S7" s="5" t="s">
        <v>28</v>
      </c>
    </row>
    <row r="8" spans="1:19" x14ac:dyDescent="0.2">
      <c r="A8" t="s">
        <v>30</v>
      </c>
      <c r="B8" s="4">
        <v>5</v>
      </c>
      <c r="C8" s="6">
        <v>0.85699999999999998</v>
      </c>
      <c r="D8" s="4">
        <v>5</v>
      </c>
      <c r="E8" s="5" t="s">
        <v>28</v>
      </c>
      <c r="F8" s="5" t="s">
        <v>28</v>
      </c>
      <c r="G8" s="4">
        <v>10</v>
      </c>
      <c r="H8" s="5" t="s">
        <v>28</v>
      </c>
      <c r="I8" s="5" t="s">
        <v>28</v>
      </c>
      <c r="J8" s="4">
        <v>10</v>
      </c>
      <c r="K8" s="4">
        <v>15</v>
      </c>
      <c r="L8" s="6">
        <v>1</v>
      </c>
      <c r="M8" s="4">
        <v>15</v>
      </c>
      <c r="N8" s="5" t="s">
        <v>28</v>
      </c>
      <c r="O8" s="5" t="s">
        <v>28</v>
      </c>
      <c r="P8" s="5" t="s">
        <v>28</v>
      </c>
      <c r="Q8" s="4">
        <v>5</v>
      </c>
      <c r="R8" s="6">
        <v>0.625</v>
      </c>
      <c r="S8" s="4">
        <v>10</v>
      </c>
    </row>
    <row r="9" spans="1:19" x14ac:dyDescent="0.2">
      <c r="A9" t="s">
        <v>31</v>
      </c>
      <c r="B9" s="5" t="s">
        <v>28</v>
      </c>
      <c r="C9" s="5" t="s">
        <v>28</v>
      </c>
      <c r="D9" s="5" t="s">
        <v>28</v>
      </c>
      <c r="E9" s="5" t="s">
        <v>28</v>
      </c>
      <c r="F9" s="5" t="s">
        <v>28</v>
      </c>
      <c r="G9" s="5" t="s">
        <v>28</v>
      </c>
      <c r="H9" s="4">
        <v>5</v>
      </c>
      <c r="I9" s="6">
        <v>1</v>
      </c>
      <c r="J9" s="4">
        <v>5</v>
      </c>
      <c r="K9" s="5" t="s">
        <v>26</v>
      </c>
      <c r="L9" s="5" t="s">
        <v>26</v>
      </c>
      <c r="M9" s="4">
        <v>0</v>
      </c>
      <c r="N9" s="5" t="s">
        <v>26</v>
      </c>
      <c r="O9" s="5" t="s">
        <v>26</v>
      </c>
      <c r="P9" s="4">
        <v>0</v>
      </c>
      <c r="Q9" s="4">
        <v>0</v>
      </c>
      <c r="R9" s="6">
        <v>0</v>
      </c>
      <c r="S9" s="5" t="s">
        <v>28</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5</v>
      </c>
      <c r="C13" s="6">
        <v>0.83299999999999996</v>
      </c>
      <c r="D13" s="4">
        <v>5</v>
      </c>
      <c r="E13" s="4">
        <v>10</v>
      </c>
      <c r="F13" s="6">
        <v>1</v>
      </c>
      <c r="G13" s="4">
        <v>10</v>
      </c>
      <c r="H13" s="4">
        <v>5</v>
      </c>
      <c r="I13" s="6">
        <v>1</v>
      </c>
      <c r="J13" s="4">
        <v>5</v>
      </c>
      <c r="K13" s="5" t="s">
        <v>28</v>
      </c>
      <c r="L13" s="5" t="s">
        <v>28</v>
      </c>
      <c r="M13" s="5" t="s">
        <v>28</v>
      </c>
      <c r="N13" s="4">
        <v>5</v>
      </c>
      <c r="O13" s="6">
        <v>1</v>
      </c>
      <c r="P13" s="4">
        <v>5</v>
      </c>
      <c r="Q13" s="4">
        <v>5</v>
      </c>
      <c r="R13" s="6">
        <v>0.71399999999999997</v>
      </c>
      <c r="S13" s="4">
        <v>5</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10</v>
      </c>
      <c r="C15" s="6">
        <v>0.9</v>
      </c>
      <c r="D15" s="4">
        <v>10</v>
      </c>
      <c r="E15" s="4">
        <v>15</v>
      </c>
      <c r="F15" s="6">
        <v>0.875</v>
      </c>
      <c r="G15" s="4">
        <v>15</v>
      </c>
      <c r="H15" s="4">
        <v>10</v>
      </c>
      <c r="I15" s="6">
        <v>0.625</v>
      </c>
      <c r="J15" s="4">
        <v>15</v>
      </c>
      <c r="K15" s="4">
        <v>5</v>
      </c>
      <c r="L15" s="6">
        <v>0.45500000000000002</v>
      </c>
      <c r="M15" s="4">
        <v>10</v>
      </c>
      <c r="N15" s="4">
        <v>15</v>
      </c>
      <c r="O15" s="6">
        <v>1</v>
      </c>
      <c r="P15" s="4">
        <v>15</v>
      </c>
      <c r="Q15" s="4">
        <v>5</v>
      </c>
      <c r="R15" s="6">
        <v>0.85699999999999998</v>
      </c>
      <c r="S15" s="4">
        <v>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28</v>
      </c>
      <c r="F17" s="5" t="s">
        <v>28</v>
      </c>
      <c r="G17" s="5" t="s">
        <v>28</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4">
        <v>15</v>
      </c>
      <c r="C18" s="6">
        <v>1</v>
      </c>
      <c r="D18" s="4">
        <v>15</v>
      </c>
      <c r="E18" s="4">
        <v>10</v>
      </c>
      <c r="F18" s="6">
        <v>0.83299999999999996</v>
      </c>
      <c r="G18" s="4">
        <v>10</v>
      </c>
      <c r="H18" s="5" t="s">
        <v>28</v>
      </c>
      <c r="I18" s="5" t="s">
        <v>28</v>
      </c>
      <c r="J18" s="5" t="s">
        <v>28</v>
      </c>
      <c r="K18" s="5" t="s">
        <v>28</v>
      </c>
      <c r="L18" s="5" t="s">
        <v>28</v>
      </c>
      <c r="M18" s="5" t="s">
        <v>28</v>
      </c>
      <c r="N18" s="4">
        <v>5</v>
      </c>
      <c r="O18" s="6">
        <v>1</v>
      </c>
      <c r="P18" s="4">
        <v>5</v>
      </c>
      <c r="Q18" s="5" t="s">
        <v>28</v>
      </c>
      <c r="R18" s="5" t="s">
        <v>28</v>
      </c>
      <c r="S18" s="5" t="s">
        <v>28</v>
      </c>
    </row>
    <row r="19" spans="1:19" x14ac:dyDescent="0.2">
      <c r="A19" t="s">
        <v>41</v>
      </c>
      <c r="B19" s="5" t="s">
        <v>28</v>
      </c>
      <c r="C19" s="5" t="s">
        <v>28</v>
      </c>
      <c r="D19" s="5" t="s">
        <v>28</v>
      </c>
      <c r="E19" s="4">
        <v>5</v>
      </c>
      <c r="F19" s="6">
        <v>1</v>
      </c>
      <c r="G19" s="4">
        <v>5</v>
      </c>
      <c r="H19" s="4">
        <v>5</v>
      </c>
      <c r="I19" s="6">
        <v>1</v>
      </c>
      <c r="J19" s="4">
        <v>5</v>
      </c>
      <c r="K19" s="5" t="s">
        <v>26</v>
      </c>
      <c r="L19" s="5" t="s">
        <v>26</v>
      </c>
      <c r="M19" s="4">
        <v>0</v>
      </c>
      <c r="N19" s="5" t="s">
        <v>26</v>
      </c>
      <c r="O19" s="5" t="s">
        <v>26</v>
      </c>
      <c r="P19" s="4">
        <v>0</v>
      </c>
      <c r="Q19" s="5" t="s">
        <v>26</v>
      </c>
      <c r="R19" s="5" t="s">
        <v>26</v>
      </c>
      <c r="S19" s="4">
        <v>0</v>
      </c>
    </row>
    <row r="20" spans="1:19" x14ac:dyDescent="0.2">
      <c r="A20" t="s">
        <v>42</v>
      </c>
      <c r="B20" s="4">
        <v>5</v>
      </c>
      <c r="C20" s="6">
        <v>0.83299999999999996</v>
      </c>
      <c r="D20" s="4">
        <v>5</v>
      </c>
      <c r="E20" s="4">
        <v>15</v>
      </c>
      <c r="F20" s="6">
        <v>0.68400000000000005</v>
      </c>
      <c r="G20" s="4">
        <v>20</v>
      </c>
      <c r="H20" s="4">
        <v>5</v>
      </c>
      <c r="I20" s="6">
        <v>1</v>
      </c>
      <c r="J20" s="4">
        <v>5</v>
      </c>
      <c r="K20" s="4">
        <v>0</v>
      </c>
      <c r="L20" s="6">
        <v>0</v>
      </c>
      <c r="M20" s="4">
        <v>5</v>
      </c>
      <c r="N20" s="5" t="s">
        <v>26</v>
      </c>
      <c r="O20" s="5" t="s">
        <v>26</v>
      </c>
      <c r="P20" s="4">
        <v>0</v>
      </c>
      <c r="Q20" s="4">
        <v>5</v>
      </c>
      <c r="R20" s="6">
        <v>0.77800000000000002</v>
      </c>
      <c r="S20" s="4">
        <v>10</v>
      </c>
    </row>
    <row r="21" spans="1:19" x14ac:dyDescent="0.2">
      <c r="A21" t="s">
        <v>43</v>
      </c>
      <c r="B21" s="4">
        <v>15</v>
      </c>
      <c r="C21" s="6">
        <v>0.93799999999999994</v>
      </c>
      <c r="D21" s="4">
        <v>15</v>
      </c>
      <c r="E21" s="5" t="s">
        <v>28</v>
      </c>
      <c r="F21" s="5" t="s">
        <v>28</v>
      </c>
      <c r="G21" s="5" t="s">
        <v>28</v>
      </c>
      <c r="H21" s="5" t="s">
        <v>28</v>
      </c>
      <c r="I21" s="5" t="s">
        <v>28</v>
      </c>
      <c r="J21" s="5" t="s">
        <v>28</v>
      </c>
      <c r="K21" s="5" t="s">
        <v>26</v>
      </c>
      <c r="L21" s="5" t="s">
        <v>26</v>
      </c>
      <c r="M21" s="4">
        <v>0</v>
      </c>
      <c r="N21" s="4">
        <v>0</v>
      </c>
      <c r="O21" s="6">
        <v>0</v>
      </c>
      <c r="P21" s="5" t="s">
        <v>28</v>
      </c>
      <c r="Q21" s="5" t="s">
        <v>28</v>
      </c>
      <c r="R21" s="5" t="s">
        <v>28</v>
      </c>
      <c r="S21" s="5" t="s">
        <v>28</v>
      </c>
    </row>
    <row r="22" spans="1:19" x14ac:dyDescent="0.2">
      <c r="A22" t="s">
        <v>44</v>
      </c>
      <c r="B22" s="5" t="s">
        <v>28</v>
      </c>
      <c r="C22" s="5" t="s">
        <v>28</v>
      </c>
      <c r="D22" s="5" t="s">
        <v>28</v>
      </c>
      <c r="E22" s="4">
        <v>5</v>
      </c>
      <c r="F22" s="6">
        <v>0.83299999999999996</v>
      </c>
      <c r="G22" s="4">
        <v>5</v>
      </c>
      <c r="H22" s="5" t="s">
        <v>28</v>
      </c>
      <c r="I22" s="5" t="s">
        <v>28</v>
      </c>
      <c r="J22" s="5" t="s">
        <v>28</v>
      </c>
      <c r="K22" s="5" t="s">
        <v>26</v>
      </c>
      <c r="L22" s="5" t="s">
        <v>26</v>
      </c>
      <c r="M22" s="4">
        <v>0</v>
      </c>
      <c r="N22" s="5" t="s">
        <v>26</v>
      </c>
      <c r="O22" s="5" t="s">
        <v>26</v>
      </c>
      <c r="P22" s="4">
        <v>0</v>
      </c>
      <c r="Q22" s="5" t="s">
        <v>26</v>
      </c>
      <c r="R22" s="5" t="s">
        <v>26</v>
      </c>
      <c r="S22" s="4">
        <v>0</v>
      </c>
    </row>
    <row r="23" spans="1:19" x14ac:dyDescent="0.2">
      <c r="A23" s="9" t="s">
        <v>45</v>
      </c>
      <c r="B23" s="7">
        <v>65</v>
      </c>
      <c r="C23" s="8">
        <v>0.88200000000000001</v>
      </c>
      <c r="D23" s="7">
        <v>75</v>
      </c>
      <c r="E23" s="7">
        <v>105</v>
      </c>
      <c r="F23" s="8">
        <v>0.86</v>
      </c>
      <c r="G23" s="7">
        <v>120</v>
      </c>
      <c r="H23" s="7">
        <v>50</v>
      </c>
      <c r="I23" s="8">
        <v>0.76100000000000001</v>
      </c>
      <c r="J23" s="7">
        <v>65</v>
      </c>
      <c r="K23" s="7">
        <v>30</v>
      </c>
      <c r="L23" s="8">
        <v>0.72099999999999997</v>
      </c>
      <c r="M23" s="7">
        <v>45</v>
      </c>
      <c r="N23" s="7">
        <v>40</v>
      </c>
      <c r="O23" s="8">
        <v>0.93</v>
      </c>
      <c r="P23" s="7">
        <v>45</v>
      </c>
      <c r="Q23" s="7">
        <v>30</v>
      </c>
      <c r="R23" s="8">
        <v>0.69</v>
      </c>
      <c r="S23" s="7">
        <v>40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87</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28</v>
      </c>
      <c r="O5" s="5" t="s">
        <v>28</v>
      </c>
      <c r="P5" s="5" t="s">
        <v>28</v>
      </c>
      <c r="Q5" s="5" t="s">
        <v>26</v>
      </c>
      <c r="R5" s="5" t="s">
        <v>26</v>
      </c>
      <c r="S5" s="4">
        <v>0</v>
      </c>
    </row>
    <row r="6" spans="1:19" x14ac:dyDescent="0.2">
      <c r="A6" t="s">
        <v>27</v>
      </c>
      <c r="B6" s="5" t="s">
        <v>26</v>
      </c>
      <c r="C6" s="5" t="s">
        <v>26</v>
      </c>
      <c r="D6" s="4">
        <v>0</v>
      </c>
      <c r="E6" s="5" t="s">
        <v>26</v>
      </c>
      <c r="F6" s="5" t="s">
        <v>26</v>
      </c>
      <c r="G6" s="4">
        <v>0</v>
      </c>
      <c r="H6" s="5" t="s">
        <v>26</v>
      </c>
      <c r="I6" s="5" t="s">
        <v>26</v>
      </c>
      <c r="J6" s="4">
        <v>0</v>
      </c>
      <c r="K6" s="5" t="s">
        <v>26</v>
      </c>
      <c r="L6" s="5" t="s">
        <v>26</v>
      </c>
      <c r="M6" s="4">
        <v>0</v>
      </c>
      <c r="N6" s="5" t="s">
        <v>26</v>
      </c>
      <c r="O6" s="5" t="s">
        <v>26</v>
      </c>
      <c r="P6" s="4">
        <v>0</v>
      </c>
      <c r="Q6" s="5" t="s">
        <v>26</v>
      </c>
      <c r="R6" s="5" t="s">
        <v>26</v>
      </c>
      <c r="S6" s="4">
        <v>0</v>
      </c>
    </row>
    <row r="7" spans="1:19" x14ac:dyDescent="0.2">
      <c r="A7" t="s">
        <v>29</v>
      </c>
      <c r="B7" s="5" t="s">
        <v>28</v>
      </c>
      <c r="C7" s="5" t="s">
        <v>28</v>
      </c>
      <c r="D7" s="5" t="s">
        <v>28</v>
      </c>
      <c r="E7" s="5" t="s">
        <v>26</v>
      </c>
      <c r="F7" s="5" t="s">
        <v>26</v>
      </c>
      <c r="G7" s="4">
        <v>0</v>
      </c>
      <c r="H7" s="5" t="s">
        <v>26</v>
      </c>
      <c r="I7" s="5" t="s">
        <v>26</v>
      </c>
      <c r="J7" s="4">
        <v>0</v>
      </c>
      <c r="K7" s="5" t="s">
        <v>28</v>
      </c>
      <c r="L7" s="5" t="s">
        <v>28</v>
      </c>
      <c r="M7" s="5" t="s">
        <v>28</v>
      </c>
      <c r="N7" s="5" t="s">
        <v>26</v>
      </c>
      <c r="O7" s="5" t="s">
        <v>26</v>
      </c>
      <c r="P7" s="4">
        <v>0</v>
      </c>
      <c r="Q7" s="5" t="s">
        <v>28</v>
      </c>
      <c r="R7" s="5" t="s">
        <v>28</v>
      </c>
      <c r="S7" s="5" t="s">
        <v>28</v>
      </c>
    </row>
    <row r="8" spans="1:19" x14ac:dyDescent="0.2">
      <c r="A8" t="s">
        <v>30</v>
      </c>
      <c r="B8" s="5" t="s">
        <v>28</v>
      </c>
      <c r="C8" s="5" t="s">
        <v>28</v>
      </c>
      <c r="D8" s="5" t="s">
        <v>28</v>
      </c>
      <c r="E8" s="5" t="s">
        <v>26</v>
      </c>
      <c r="F8" s="5" t="s">
        <v>26</v>
      </c>
      <c r="G8" s="4">
        <v>0</v>
      </c>
      <c r="H8" s="5" t="s">
        <v>26</v>
      </c>
      <c r="I8" s="5" t="s">
        <v>26</v>
      </c>
      <c r="J8" s="4">
        <v>0</v>
      </c>
      <c r="K8" s="5" t="s">
        <v>28</v>
      </c>
      <c r="L8" s="5" t="s">
        <v>28</v>
      </c>
      <c r="M8" s="5" t="s">
        <v>28</v>
      </c>
      <c r="N8" s="5" t="s">
        <v>28</v>
      </c>
      <c r="O8" s="5" t="s">
        <v>28</v>
      </c>
      <c r="P8" s="5" t="s">
        <v>28</v>
      </c>
      <c r="Q8" s="5" t="s">
        <v>28</v>
      </c>
      <c r="R8" s="5" t="s">
        <v>28</v>
      </c>
      <c r="S8" s="5" t="s">
        <v>28</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28</v>
      </c>
      <c r="C13" s="5" t="s">
        <v>28</v>
      </c>
      <c r="D13" s="5" t="s">
        <v>28</v>
      </c>
      <c r="E13" s="5" t="s">
        <v>28</v>
      </c>
      <c r="F13" s="5" t="s">
        <v>28</v>
      </c>
      <c r="G13" s="5" t="s">
        <v>28</v>
      </c>
      <c r="H13" s="5" t="s">
        <v>26</v>
      </c>
      <c r="I13" s="5" t="s">
        <v>26</v>
      </c>
      <c r="J13" s="4">
        <v>0</v>
      </c>
      <c r="K13" s="5" t="s">
        <v>26</v>
      </c>
      <c r="L13" s="5" t="s">
        <v>26</v>
      </c>
      <c r="M13" s="4">
        <v>0</v>
      </c>
      <c r="N13" s="5" t="s">
        <v>28</v>
      </c>
      <c r="O13" s="5" t="s">
        <v>28</v>
      </c>
      <c r="P13" s="5" t="s">
        <v>28</v>
      </c>
      <c r="Q13" s="5" t="s">
        <v>28</v>
      </c>
      <c r="R13" s="5" t="s">
        <v>28</v>
      </c>
      <c r="S13" s="5" t="s">
        <v>28</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28</v>
      </c>
      <c r="C15" s="5" t="s">
        <v>28</v>
      </c>
      <c r="D15" s="5" t="s">
        <v>28</v>
      </c>
      <c r="E15" s="5" t="s">
        <v>28</v>
      </c>
      <c r="F15" s="5" t="s">
        <v>28</v>
      </c>
      <c r="G15" s="5" t="s">
        <v>28</v>
      </c>
      <c r="H15" s="5" t="s">
        <v>26</v>
      </c>
      <c r="I15" s="5" t="s">
        <v>26</v>
      </c>
      <c r="J15" s="4">
        <v>0</v>
      </c>
      <c r="K15" s="5" t="s">
        <v>28</v>
      </c>
      <c r="L15" s="5" t="s">
        <v>28</v>
      </c>
      <c r="M15" s="5" t="s">
        <v>28</v>
      </c>
      <c r="N15" s="5" t="s">
        <v>28</v>
      </c>
      <c r="O15" s="5" t="s">
        <v>28</v>
      </c>
      <c r="P15" s="5" t="s">
        <v>28</v>
      </c>
      <c r="Q15" s="4">
        <v>0</v>
      </c>
      <c r="R15" s="6">
        <v>0</v>
      </c>
      <c r="S15" s="5" t="s">
        <v>28</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28</v>
      </c>
      <c r="C18" s="5" t="s">
        <v>28</v>
      </c>
      <c r="D18" s="5" t="s">
        <v>28</v>
      </c>
      <c r="E18" s="5" t="s">
        <v>26</v>
      </c>
      <c r="F18" s="5" t="s">
        <v>26</v>
      </c>
      <c r="G18" s="4">
        <v>0</v>
      </c>
      <c r="H18" s="5" t="s">
        <v>26</v>
      </c>
      <c r="I18" s="5" t="s">
        <v>26</v>
      </c>
      <c r="J18" s="4">
        <v>0</v>
      </c>
      <c r="K18" s="5" t="s">
        <v>26</v>
      </c>
      <c r="L18" s="5" t="s">
        <v>26</v>
      </c>
      <c r="M18" s="4">
        <v>0</v>
      </c>
      <c r="N18" s="5" t="s">
        <v>26</v>
      </c>
      <c r="O18" s="5" t="s">
        <v>26</v>
      </c>
      <c r="P18" s="4">
        <v>0</v>
      </c>
      <c r="Q18" s="5" t="s">
        <v>28</v>
      </c>
      <c r="R18" s="5" t="s">
        <v>28</v>
      </c>
      <c r="S18" s="5" t="s">
        <v>28</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4">
        <v>0</v>
      </c>
      <c r="O19" s="6">
        <v>0</v>
      </c>
      <c r="P19" s="5" t="s">
        <v>28</v>
      </c>
      <c r="Q19" s="5" t="s">
        <v>26</v>
      </c>
      <c r="R19" s="5" t="s">
        <v>26</v>
      </c>
      <c r="S19" s="4">
        <v>0</v>
      </c>
    </row>
    <row r="20" spans="1:19" x14ac:dyDescent="0.2">
      <c r="A20" t="s">
        <v>42</v>
      </c>
      <c r="B20" s="5" t="s">
        <v>26</v>
      </c>
      <c r="C20" s="5" t="s">
        <v>26</v>
      </c>
      <c r="D20" s="4">
        <v>0</v>
      </c>
      <c r="E20" s="5" t="s">
        <v>26</v>
      </c>
      <c r="F20" s="5" t="s">
        <v>26</v>
      </c>
      <c r="G20" s="4">
        <v>0</v>
      </c>
      <c r="H20" s="5" t="s">
        <v>28</v>
      </c>
      <c r="I20" s="5" t="s">
        <v>28</v>
      </c>
      <c r="J20" s="5" t="s">
        <v>28</v>
      </c>
      <c r="K20" s="5" t="s">
        <v>26</v>
      </c>
      <c r="L20" s="5" t="s">
        <v>26</v>
      </c>
      <c r="M20" s="4">
        <v>0</v>
      </c>
      <c r="N20" s="5" t="s">
        <v>26</v>
      </c>
      <c r="O20" s="5" t="s">
        <v>26</v>
      </c>
      <c r="P20" s="4">
        <v>0</v>
      </c>
      <c r="Q20" s="5" t="s">
        <v>28</v>
      </c>
      <c r="R20" s="5" t="s">
        <v>28</v>
      </c>
      <c r="S20" s="5" t="s">
        <v>28</v>
      </c>
    </row>
    <row r="21" spans="1:19" x14ac:dyDescent="0.2">
      <c r="A21" t="s">
        <v>43</v>
      </c>
      <c r="B21" s="5" t="s">
        <v>26</v>
      </c>
      <c r="C21" s="5" t="s">
        <v>26</v>
      </c>
      <c r="D21" s="4">
        <v>0</v>
      </c>
      <c r="E21" s="5" t="s">
        <v>26</v>
      </c>
      <c r="F21" s="5" t="s">
        <v>26</v>
      </c>
      <c r="G21" s="4">
        <v>0</v>
      </c>
      <c r="H21" s="5" t="s">
        <v>26</v>
      </c>
      <c r="I21" s="5" t="s">
        <v>26</v>
      </c>
      <c r="J21" s="4">
        <v>0</v>
      </c>
      <c r="K21" s="5" t="s">
        <v>28</v>
      </c>
      <c r="L21" s="5" t="s">
        <v>28</v>
      </c>
      <c r="M21" s="5" t="s">
        <v>28</v>
      </c>
      <c r="N21" s="5" t="s">
        <v>26</v>
      </c>
      <c r="O21" s="5" t="s">
        <v>26</v>
      </c>
      <c r="P21" s="4">
        <v>0</v>
      </c>
      <c r="Q21" s="5" t="s">
        <v>26</v>
      </c>
      <c r="R21" s="5" t="s">
        <v>26</v>
      </c>
      <c r="S21" s="4">
        <v>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10</v>
      </c>
      <c r="C23" s="8">
        <v>0.81799999999999995</v>
      </c>
      <c r="D23" s="7">
        <v>10</v>
      </c>
      <c r="E23" s="10" t="s">
        <v>28</v>
      </c>
      <c r="F23" s="10" t="s">
        <v>28</v>
      </c>
      <c r="G23" s="7">
        <v>5</v>
      </c>
      <c r="H23" s="10" t="s">
        <v>28</v>
      </c>
      <c r="I23" s="10" t="s">
        <v>28</v>
      </c>
      <c r="J23" s="10" t="s">
        <v>28</v>
      </c>
      <c r="K23" s="7">
        <v>5</v>
      </c>
      <c r="L23" s="8">
        <v>0.85699999999999998</v>
      </c>
      <c r="M23" s="7">
        <v>5</v>
      </c>
      <c r="N23" s="7">
        <v>5</v>
      </c>
      <c r="O23" s="8">
        <v>0.875</v>
      </c>
      <c r="P23" s="7">
        <v>10</v>
      </c>
      <c r="Q23" s="7">
        <v>5</v>
      </c>
      <c r="R23" s="8">
        <v>0.71399999999999997</v>
      </c>
      <c r="S23" s="7">
        <v>5</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88</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26</v>
      </c>
      <c r="C6" s="5" t="s">
        <v>26</v>
      </c>
      <c r="D6" s="4">
        <v>0</v>
      </c>
      <c r="E6" s="5" t="s">
        <v>26</v>
      </c>
      <c r="F6" s="5" t="s">
        <v>26</v>
      </c>
      <c r="G6" s="4">
        <v>0</v>
      </c>
      <c r="H6" s="5" t="s">
        <v>26</v>
      </c>
      <c r="I6" s="5" t="s">
        <v>26</v>
      </c>
      <c r="J6" s="4">
        <v>0</v>
      </c>
      <c r="K6" s="4">
        <v>0</v>
      </c>
      <c r="L6" s="6">
        <v>0</v>
      </c>
      <c r="M6" s="5" t="s">
        <v>28</v>
      </c>
      <c r="N6" s="4">
        <v>5</v>
      </c>
      <c r="O6" s="6">
        <v>0.75</v>
      </c>
      <c r="P6" s="4">
        <v>10</v>
      </c>
      <c r="Q6" s="4">
        <v>0</v>
      </c>
      <c r="R6" s="6">
        <v>0</v>
      </c>
      <c r="S6" s="4">
        <v>10</v>
      </c>
    </row>
    <row r="7" spans="1:19" x14ac:dyDescent="0.2">
      <c r="A7" t="s">
        <v>29</v>
      </c>
      <c r="B7" s="5" t="s">
        <v>28</v>
      </c>
      <c r="C7" s="5" t="s">
        <v>28</v>
      </c>
      <c r="D7" s="4">
        <v>5</v>
      </c>
      <c r="E7" s="4">
        <v>10</v>
      </c>
      <c r="F7" s="6">
        <v>0.9</v>
      </c>
      <c r="G7" s="4">
        <v>10</v>
      </c>
      <c r="H7" s="4">
        <v>5</v>
      </c>
      <c r="I7" s="6">
        <v>0.54500000000000004</v>
      </c>
      <c r="J7" s="4">
        <v>10</v>
      </c>
      <c r="K7" s="4">
        <v>10</v>
      </c>
      <c r="L7" s="6">
        <v>0.75</v>
      </c>
      <c r="M7" s="4">
        <v>10</v>
      </c>
      <c r="N7" s="4">
        <v>5</v>
      </c>
      <c r="O7" s="6">
        <v>0.5</v>
      </c>
      <c r="P7" s="4">
        <v>10</v>
      </c>
      <c r="Q7" s="5" t="s">
        <v>28</v>
      </c>
      <c r="R7" s="5" t="s">
        <v>28</v>
      </c>
      <c r="S7" s="4">
        <v>10</v>
      </c>
    </row>
    <row r="8" spans="1:19" x14ac:dyDescent="0.2">
      <c r="A8" t="s">
        <v>30</v>
      </c>
      <c r="B8" s="5" t="s">
        <v>26</v>
      </c>
      <c r="C8" s="5" t="s">
        <v>26</v>
      </c>
      <c r="D8" s="4">
        <v>0</v>
      </c>
      <c r="E8" s="4">
        <v>5</v>
      </c>
      <c r="F8" s="6">
        <v>1</v>
      </c>
      <c r="G8" s="4">
        <v>5</v>
      </c>
      <c r="H8" s="5" t="s">
        <v>28</v>
      </c>
      <c r="I8" s="5" t="s">
        <v>28</v>
      </c>
      <c r="J8" s="5" t="s">
        <v>28</v>
      </c>
      <c r="K8" s="5" t="s">
        <v>28</v>
      </c>
      <c r="L8" s="5" t="s">
        <v>28</v>
      </c>
      <c r="M8" s="4">
        <v>5</v>
      </c>
      <c r="N8" s="4">
        <v>5</v>
      </c>
      <c r="O8" s="6">
        <v>0.875</v>
      </c>
      <c r="P8" s="4">
        <v>10</v>
      </c>
      <c r="Q8" s="4">
        <v>10</v>
      </c>
      <c r="R8" s="6">
        <v>1</v>
      </c>
      <c r="S8" s="4">
        <v>10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5</v>
      </c>
      <c r="C13" s="6">
        <v>0.58299999999999996</v>
      </c>
      <c r="D13" s="4">
        <v>10</v>
      </c>
      <c r="E13" s="4">
        <v>0</v>
      </c>
      <c r="F13" s="6">
        <v>0</v>
      </c>
      <c r="G13" s="4">
        <v>5</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5</v>
      </c>
      <c r="C15" s="6">
        <v>1</v>
      </c>
      <c r="D15" s="4">
        <v>5</v>
      </c>
      <c r="E15" s="4">
        <v>10</v>
      </c>
      <c r="F15" s="6">
        <v>1</v>
      </c>
      <c r="G15" s="4">
        <v>10</v>
      </c>
      <c r="H15" s="4">
        <v>5</v>
      </c>
      <c r="I15" s="6">
        <v>0.7</v>
      </c>
      <c r="J15" s="4">
        <v>10</v>
      </c>
      <c r="K15" s="4">
        <v>5</v>
      </c>
      <c r="L15" s="6">
        <v>0.85699999999999998</v>
      </c>
      <c r="M15" s="4">
        <v>5</v>
      </c>
      <c r="N15" s="4">
        <v>5</v>
      </c>
      <c r="O15" s="6">
        <v>0.5</v>
      </c>
      <c r="P15" s="4">
        <v>10</v>
      </c>
      <c r="Q15" s="4">
        <v>15</v>
      </c>
      <c r="R15" s="6">
        <v>0.88200000000000001</v>
      </c>
      <c r="S15" s="4">
        <v>15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28</v>
      </c>
      <c r="R17" s="5" t="s">
        <v>28</v>
      </c>
      <c r="S17" s="5" t="s">
        <v>28</v>
      </c>
    </row>
    <row r="18" spans="1:19" x14ac:dyDescent="0.2">
      <c r="A18" t="s">
        <v>40</v>
      </c>
      <c r="B18" s="5" t="s">
        <v>28</v>
      </c>
      <c r="C18" s="5" t="s">
        <v>28</v>
      </c>
      <c r="D18" s="4">
        <v>5</v>
      </c>
      <c r="E18" s="4">
        <v>15</v>
      </c>
      <c r="F18" s="6">
        <v>1</v>
      </c>
      <c r="G18" s="4">
        <v>15</v>
      </c>
      <c r="H18" s="5" t="s">
        <v>28</v>
      </c>
      <c r="I18" s="5" t="s">
        <v>28</v>
      </c>
      <c r="J18" s="5" t="s">
        <v>28</v>
      </c>
      <c r="K18" s="4">
        <v>5</v>
      </c>
      <c r="L18" s="6">
        <v>1</v>
      </c>
      <c r="M18" s="4">
        <v>5</v>
      </c>
      <c r="N18" s="4">
        <v>5</v>
      </c>
      <c r="O18" s="6">
        <v>1</v>
      </c>
      <c r="P18" s="4">
        <v>5</v>
      </c>
      <c r="Q18" s="4">
        <v>10</v>
      </c>
      <c r="R18" s="6">
        <v>1</v>
      </c>
      <c r="S18" s="4">
        <v>10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5" t="s">
        <v>28</v>
      </c>
      <c r="I20" s="5" t="s">
        <v>28</v>
      </c>
      <c r="J20" s="5" t="s">
        <v>28</v>
      </c>
      <c r="K20" s="4">
        <v>0</v>
      </c>
      <c r="L20" s="6">
        <v>0</v>
      </c>
      <c r="M20" s="4">
        <v>5</v>
      </c>
      <c r="N20" s="5" t="s">
        <v>26</v>
      </c>
      <c r="O20" s="5" t="s">
        <v>26</v>
      </c>
      <c r="P20" s="4">
        <v>0</v>
      </c>
      <c r="Q20" s="5" t="s">
        <v>28</v>
      </c>
      <c r="R20" s="5" t="s">
        <v>28</v>
      </c>
      <c r="S20" s="5" t="s">
        <v>28</v>
      </c>
    </row>
    <row r="21" spans="1:19" x14ac:dyDescent="0.2">
      <c r="A21" t="s">
        <v>43</v>
      </c>
      <c r="B21" s="5" t="s">
        <v>26</v>
      </c>
      <c r="C21" s="5" t="s">
        <v>26</v>
      </c>
      <c r="D21" s="4">
        <v>0</v>
      </c>
      <c r="E21" s="4">
        <v>5</v>
      </c>
      <c r="F21" s="6">
        <v>1</v>
      </c>
      <c r="G21" s="4">
        <v>5</v>
      </c>
      <c r="H21" s="4">
        <v>5</v>
      </c>
      <c r="I21" s="6">
        <v>1</v>
      </c>
      <c r="J21" s="4">
        <v>5</v>
      </c>
      <c r="K21" s="4">
        <v>10</v>
      </c>
      <c r="L21" s="6">
        <v>1</v>
      </c>
      <c r="M21" s="4">
        <v>10</v>
      </c>
      <c r="N21" s="5" t="s">
        <v>28</v>
      </c>
      <c r="O21" s="5" t="s">
        <v>28</v>
      </c>
      <c r="P21" s="4">
        <v>10</v>
      </c>
      <c r="Q21" s="4">
        <v>15</v>
      </c>
      <c r="R21" s="6">
        <v>1</v>
      </c>
      <c r="S21" s="4">
        <v>15</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20</v>
      </c>
      <c r="C23" s="8">
        <v>0.75900000000000001</v>
      </c>
      <c r="D23" s="7">
        <v>30</v>
      </c>
      <c r="E23" s="7">
        <v>45</v>
      </c>
      <c r="F23" s="8">
        <v>0.85499999999999998</v>
      </c>
      <c r="G23" s="7">
        <v>55</v>
      </c>
      <c r="H23" s="7">
        <v>25</v>
      </c>
      <c r="I23" s="8">
        <v>0.73499999999999999</v>
      </c>
      <c r="J23" s="7">
        <v>35</v>
      </c>
      <c r="K23" s="7">
        <v>35</v>
      </c>
      <c r="L23" s="8">
        <v>0.72299999999999998</v>
      </c>
      <c r="M23" s="7">
        <v>45</v>
      </c>
      <c r="N23" s="7">
        <v>35</v>
      </c>
      <c r="O23" s="8">
        <v>0.65400000000000003</v>
      </c>
      <c r="P23" s="7">
        <v>50</v>
      </c>
      <c r="Q23" s="7">
        <v>55</v>
      </c>
      <c r="R23" s="8">
        <v>0.77500000000000002</v>
      </c>
      <c r="S23" s="7">
        <v>70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89</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28</v>
      </c>
      <c r="C5" s="5" t="s">
        <v>28</v>
      </c>
      <c r="D5" s="5" t="s">
        <v>28</v>
      </c>
      <c r="E5" s="5" t="s">
        <v>26</v>
      </c>
      <c r="F5" s="5" t="s">
        <v>26</v>
      </c>
      <c r="G5" s="4">
        <v>0</v>
      </c>
      <c r="H5" s="4">
        <v>10</v>
      </c>
      <c r="I5" s="6">
        <v>0.42099999999999999</v>
      </c>
      <c r="J5" s="4">
        <v>20</v>
      </c>
      <c r="K5" s="4">
        <v>0</v>
      </c>
      <c r="L5" s="6">
        <v>0</v>
      </c>
      <c r="M5" s="4">
        <v>15</v>
      </c>
      <c r="N5" s="5" t="s">
        <v>26</v>
      </c>
      <c r="O5" s="5" t="s">
        <v>26</v>
      </c>
      <c r="P5" s="4">
        <v>0</v>
      </c>
      <c r="Q5" s="5" t="s">
        <v>26</v>
      </c>
      <c r="R5" s="5" t="s">
        <v>26</v>
      </c>
      <c r="S5" s="4">
        <v>0</v>
      </c>
    </row>
    <row r="6" spans="1:19" x14ac:dyDescent="0.2">
      <c r="A6" t="s">
        <v>27</v>
      </c>
      <c r="B6" s="5" t="s">
        <v>26</v>
      </c>
      <c r="C6" s="5" t="s">
        <v>26</v>
      </c>
      <c r="D6" s="4">
        <v>0</v>
      </c>
      <c r="E6" s="4">
        <v>0</v>
      </c>
      <c r="F6" s="6">
        <v>0</v>
      </c>
      <c r="G6" s="4">
        <v>10</v>
      </c>
      <c r="H6" s="4">
        <v>0</v>
      </c>
      <c r="I6" s="6">
        <v>0</v>
      </c>
      <c r="J6" s="4">
        <v>5</v>
      </c>
      <c r="K6" s="5" t="s">
        <v>28</v>
      </c>
      <c r="L6" s="5" t="s">
        <v>28</v>
      </c>
      <c r="M6" s="4">
        <v>15</v>
      </c>
      <c r="N6" s="4">
        <v>5</v>
      </c>
      <c r="O6" s="6">
        <v>0.63600000000000001</v>
      </c>
      <c r="P6" s="4">
        <v>10</v>
      </c>
      <c r="Q6" s="4">
        <v>5</v>
      </c>
      <c r="R6" s="6">
        <v>1</v>
      </c>
      <c r="S6" s="4">
        <v>5</v>
      </c>
    </row>
    <row r="7" spans="1:19" x14ac:dyDescent="0.2">
      <c r="A7" t="s">
        <v>29</v>
      </c>
      <c r="B7" s="4">
        <v>10</v>
      </c>
      <c r="C7" s="6">
        <v>0.91700000000000004</v>
      </c>
      <c r="D7" s="4">
        <v>10</v>
      </c>
      <c r="E7" s="5" t="s">
        <v>28</v>
      </c>
      <c r="F7" s="5" t="s">
        <v>28</v>
      </c>
      <c r="G7" s="4">
        <v>20</v>
      </c>
      <c r="H7" s="4">
        <v>10</v>
      </c>
      <c r="I7" s="6">
        <v>0.73299999999999998</v>
      </c>
      <c r="J7" s="4">
        <v>15</v>
      </c>
      <c r="K7" s="5" t="s">
        <v>28</v>
      </c>
      <c r="L7" s="5" t="s">
        <v>28</v>
      </c>
      <c r="M7" s="4">
        <v>25</v>
      </c>
      <c r="N7" s="4">
        <v>15</v>
      </c>
      <c r="O7" s="6">
        <v>0.44800000000000001</v>
      </c>
      <c r="P7" s="4">
        <v>30</v>
      </c>
      <c r="Q7" s="4">
        <v>10</v>
      </c>
      <c r="R7" s="6">
        <v>0.33300000000000002</v>
      </c>
      <c r="S7" s="4">
        <v>35</v>
      </c>
    </row>
    <row r="8" spans="1:19" x14ac:dyDescent="0.2">
      <c r="A8" t="s">
        <v>30</v>
      </c>
      <c r="B8" s="4">
        <v>15</v>
      </c>
      <c r="C8" s="6">
        <v>0.83299999999999996</v>
      </c>
      <c r="D8" s="4">
        <v>20</v>
      </c>
      <c r="E8" s="4">
        <v>0</v>
      </c>
      <c r="F8" s="6">
        <v>0</v>
      </c>
      <c r="G8" s="4">
        <v>20</v>
      </c>
      <c r="H8" s="5" t="s">
        <v>28</v>
      </c>
      <c r="I8" s="5" t="s">
        <v>28</v>
      </c>
      <c r="J8" s="5" t="s">
        <v>28</v>
      </c>
      <c r="K8" s="5" t="s">
        <v>28</v>
      </c>
      <c r="L8" s="5" t="s">
        <v>28</v>
      </c>
      <c r="M8" s="5" t="s">
        <v>28</v>
      </c>
      <c r="N8" s="5" t="s">
        <v>28</v>
      </c>
      <c r="O8" s="5" t="s">
        <v>28</v>
      </c>
      <c r="P8" s="4">
        <v>10</v>
      </c>
      <c r="Q8" s="4">
        <v>10</v>
      </c>
      <c r="R8" s="6">
        <v>0.88900000000000001</v>
      </c>
      <c r="S8" s="4">
        <v>10</v>
      </c>
    </row>
    <row r="9" spans="1:19" x14ac:dyDescent="0.2">
      <c r="A9" t="s">
        <v>31</v>
      </c>
      <c r="B9" s="5" t="s">
        <v>26</v>
      </c>
      <c r="C9" s="5" t="s">
        <v>26</v>
      </c>
      <c r="D9" s="4">
        <v>0</v>
      </c>
      <c r="E9" s="4">
        <v>5</v>
      </c>
      <c r="F9" s="6">
        <v>0.20799999999999999</v>
      </c>
      <c r="G9" s="4">
        <v>25</v>
      </c>
      <c r="H9" s="4">
        <v>20</v>
      </c>
      <c r="I9" s="6">
        <v>0.57599999999999996</v>
      </c>
      <c r="J9" s="4">
        <v>35</v>
      </c>
      <c r="K9" s="4">
        <v>0</v>
      </c>
      <c r="L9" s="6">
        <v>0</v>
      </c>
      <c r="M9" s="4">
        <v>30</v>
      </c>
      <c r="N9" s="4">
        <v>0</v>
      </c>
      <c r="O9" s="6">
        <v>0</v>
      </c>
      <c r="P9" s="5" t="s">
        <v>28</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28</v>
      </c>
      <c r="C13" s="5" t="s">
        <v>28</v>
      </c>
      <c r="D13" s="4">
        <v>5</v>
      </c>
      <c r="E13" s="4">
        <v>5</v>
      </c>
      <c r="F13" s="6">
        <v>0.83299999999999996</v>
      </c>
      <c r="G13" s="4">
        <v>5</v>
      </c>
      <c r="H13" s="4">
        <v>5</v>
      </c>
      <c r="I13" s="6">
        <v>0.35699999999999998</v>
      </c>
      <c r="J13" s="4">
        <v>15</v>
      </c>
      <c r="K13" s="5" t="s">
        <v>28</v>
      </c>
      <c r="L13" s="5" t="s">
        <v>28</v>
      </c>
      <c r="M13" s="4">
        <v>10</v>
      </c>
      <c r="N13" s="4">
        <v>5</v>
      </c>
      <c r="O13" s="6">
        <v>0.83299999999999996</v>
      </c>
      <c r="P13" s="4">
        <v>5</v>
      </c>
      <c r="Q13" s="4">
        <v>10</v>
      </c>
      <c r="R13" s="6">
        <v>1</v>
      </c>
      <c r="S13" s="4">
        <v>10</v>
      </c>
    </row>
    <row r="14" spans="1:19" x14ac:dyDescent="0.2">
      <c r="A14" t="s">
        <v>36</v>
      </c>
      <c r="B14" s="5" t="s">
        <v>26</v>
      </c>
      <c r="C14" s="5" t="s">
        <v>26</v>
      </c>
      <c r="D14" s="4">
        <v>0</v>
      </c>
      <c r="E14" s="4">
        <v>0</v>
      </c>
      <c r="F14" s="6">
        <v>0</v>
      </c>
      <c r="G14" s="4">
        <v>25</v>
      </c>
      <c r="H14" s="5" t="s">
        <v>28</v>
      </c>
      <c r="I14" s="5" t="s">
        <v>28</v>
      </c>
      <c r="J14" s="4">
        <v>10</v>
      </c>
      <c r="K14" s="4">
        <v>25</v>
      </c>
      <c r="L14" s="6">
        <v>0.68400000000000005</v>
      </c>
      <c r="M14" s="4">
        <v>40</v>
      </c>
      <c r="N14" s="5" t="s">
        <v>26</v>
      </c>
      <c r="O14" s="5" t="s">
        <v>26</v>
      </c>
      <c r="P14" s="4">
        <v>0</v>
      </c>
      <c r="Q14" s="5" t="s">
        <v>26</v>
      </c>
      <c r="R14" s="5" t="s">
        <v>26</v>
      </c>
      <c r="S14" s="4">
        <v>0</v>
      </c>
    </row>
    <row r="15" spans="1:19" x14ac:dyDescent="0.2">
      <c r="A15" t="s">
        <v>37</v>
      </c>
      <c r="B15" s="4">
        <v>5</v>
      </c>
      <c r="C15" s="6">
        <v>0.7</v>
      </c>
      <c r="D15" s="4">
        <v>10</v>
      </c>
      <c r="E15" s="4">
        <v>10</v>
      </c>
      <c r="F15" s="6">
        <v>0.28999999999999998</v>
      </c>
      <c r="G15" s="4">
        <v>30</v>
      </c>
      <c r="H15" s="4">
        <v>10</v>
      </c>
      <c r="I15" s="6">
        <v>0.57099999999999995</v>
      </c>
      <c r="J15" s="4">
        <v>15</v>
      </c>
      <c r="K15" s="4">
        <v>10</v>
      </c>
      <c r="L15" s="6">
        <v>0.39100000000000001</v>
      </c>
      <c r="M15" s="4">
        <v>25</v>
      </c>
      <c r="N15" s="4">
        <v>15</v>
      </c>
      <c r="O15" s="6">
        <v>0.71399999999999997</v>
      </c>
      <c r="P15" s="4">
        <v>20</v>
      </c>
      <c r="Q15" s="5" t="s">
        <v>28</v>
      </c>
      <c r="R15" s="5" t="s">
        <v>28</v>
      </c>
      <c r="S15" s="4">
        <v>10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4">
        <v>10</v>
      </c>
      <c r="C17" s="6">
        <v>0.61099999999999999</v>
      </c>
      <c r="D17" s="4">
        <v>20</v>
      </c>
      <c r="E17" s="5" t="s">
        <v>28</v>
      </c>
      <c r="F17" s="5" t="s">
        <v>28</v>
      </c>
      <c r="G17" s="5" t="s">
        <v>28</v>
      </c>
      <c r="H17" s="5" t="s">
        <v>28</v>
      </c>
      <c r="I17" s="5" t="s">
        <v>28</v>
      </c>
      <c r="J17" s="4">
        <v>10</v>
      </c>
      <c r="K17" s="5" t="s">
        <v>28</v>
      </c>
      <c r="L17" s="5" t="s">
        <v>28</v>
      </c>
      <c r="M17" s="5" t="s">
        <v>28</v>
      </c>
      <c r="N17" s="5" t="s">
        <v>28</v>
      </c>
      <c r="O17" s="5" t="s">
        <v>28</v>
      </c>
      <c r="P17" s="5" t="s">
        <v>28</v>
      </c>
      <c r="Q17" s="5" t="s">
        <v>28</v>
      </c>
      <c r="R17" s="5" t="s">
        <v>28</v>
      </c>
      <c r="S17" s="4">
        <v>5</v>
      </c>
    </row>
    <row r="18" spans="1:19" x14ac:dyDescent="0.2">
      <c r="A18" t="s">
        <v>40</v>
      </c>
      <c r="B18" s="5" t="s">
        <v>28</v>
      </c>
      <c r="C18" s="5" t="s">
        <v>28</v>
      </c>
      <c r="D18" s="4">
        <v>5</v>
      </c>
      <c r="E18" s="4">
        <v>25</v>
      </c>
      <c r="F18" s="6">
        <v>0.81799999999999995</v>
      </c>
      <c r="G18" s="4">
        <v>35</v>
      </c>
      <c r="H18" s="4">
        <v>20</v>
      </c>
      <c r="I18" s="6">
        <v>0.95499999999999996</v>
      </c>
      <c r="J18" s="4">
        <v>20</v>
      </c>
      <c r="K18" s="4">
        <v>10</v>
      </c>
      <c r="L18" s="6">
        <v>0.58799999999999997</v>
      </c>
      <c r="M18" s="4">
        <v>15</v>
      </c>
      <c r="N18" s="4">
        <v>10</v>
      </c>
      <c r="O18" s="6">
        <v>0.8</v>
      </c>
      <c r="P18" s="4">
        <v>15</v>
      </c>
      <c r="Q18" s="4">
        <v>10</v>
      </c>
      <c r="R18" s="6">
        <v>1</v>
      </c>
      <c r="S18" s="4">
        <v>10</v>
      </c>
    </row>
    <row r="19" spans="1:19" x14ac:dyDescent="0.2">
      <c r="A19" t="s">
        <v>41</v>
      </c>
      <c r="B19" s="5" t="s">
        <v>28</v>
      </c>
      <c r="C19" s="5" t="s">
        <v>28</v>
      </c>
      <c r="D19" s="4">
        <v>5</v>
      </c>
      <c r="E19" s="4">
        <v>10</v>
      </c>
      <c r="F19" s="6">
        <v>0.84599999999999997</v>
      </c>
      <c r="G19" s="4">
        <v>15</v>
      </c>
      <c r="H19" s="5" t="s">
        <v>28</v>
      </c>
      <c r="I19" s="5" t="s">
        <v>28</v>
      </c>
      <c r="J19" s="4">
        <v>10</v>
      </c>
      <c r="K19" s="5" t="s">
        <v>28</v>
      </c>
      <c r="L19" s="5" t="s">
        <v>28</v>
      </c>
      <c r="M19" s="5" t="s">
        <v>28</v>
      </c>
      <c r="N19" s="5" t="s">
        <v>28</v>
      </c>
      <c r="O19" s="5" t="s">
        <v>28</v>
      </c>
      <c r="P19" s="5" t="s">
        <v>28</v>
      </c>
      <c r="Q19" s="5" t="s">
        <v>28</v>
      </c>
      <c r="R19" s="5" t="s">
        <v>28</v>
      </c>
      <c r="S19" s="4">
        <v>5</v>
      </c>
    </row>
    <row r="20" spans="1:19" x14ac:dyDescent="0.2">
      <c r="A20" t="s">
        <v>42</v>
      </c>
      <c r="B20" s="5" t="s">
        <v>26</v>
      </c>
      <c r="C20" s="5" t="s">
        <v>26</v>
      </c>
      <c r="D20" s="4">
        <v>0</v>
      </c>
      <c r="E20" s="5" t="s">
        <v>28</v>
      </c>
      <c r="F20" s="5" t="s">
        <v>28</v>
      </c>
      <c r="G20" s="4">
        <v>10</v>
      </c>
      <c r="H20" s="4">
        <v>5</v>
      </c>
      <c r="I20" s="6">
        <v>0.42899999999999999</v>
      </c>
      <c r="J20" s="4">
        <v>15</v>
      </c>
      <c r="K20" s="5" t="s">
        <v>28</v>
      </c>
      <c r="L20" s="5" t="s">
        <v>28</v>
      </c>
      <c r="M20" s="4">
        <v>25</v>
      </c>
      <c r="N20" s="5" t="s">
        <v>28</v>
      </c>
      <c r="O20" s="5" t="s">
        <v>28</v>
      </c>
      <c r="P20" s="5" t="s">
        <v>28</v>
      </c>
      <c r="Q20" s="4">
        <v>5</v>
      </c>
      <c r="R20" s="6">
        <v>0.53800000000000003</v>
      </c>
      <c r="S20" s="4">
        <v>15</v>
      </c>
    </row>
    <row r="21" spans="1:19" x14ac:dyDescent="0.2">
      <c r="A21" t="s">
        <v>43</v>
      </c>
      <c r="B21" s="4">
        <v>0</v>
      </c>
      <c r="C21" s="6">
        <v>0</v>
      </c>
      <c r="D21" s="5" t="s">
        <v>28</v>
      </c>
      <c r="E21" s="5" t="s">
        <v>28</v>
      </c>
      <c r="F21" s="5" t="s">
        <v>28</v>
      </c>
      <c r="G21" s="4">
        <v>15</v>
      </c>
      <c r="H21" s="5" t="s">
        <v>26</v>
      </c>
      <c r="I21" s="5" t="s">
        <v>26</v>
      </c>
      <c r="J21" s="4">
        <v>0</v>
      </c>
      <c r="K21" s="4">
        <v>5</v>
      </c>
      <c r="L21" s="6">
        <v>0.66700000000000004</v>
      </c>
      <c r="M21" s="4">
        <v>10</v>
      </c>
      <c r="N21" s="5" t="s">
        <v>28</v>
      </c>
      <c r="O21" s="5" t="s">
        <v>28</v>
      </c>
      <c r="P21" s="4">
        <v>10</v>
      </c>
      <c r="Q21" s="4">
        <v>5</v>
      </c>
      <c r="R21" s="6">
        <v>1</v>
      </c>
      <c r="S21" s="4">
        <v>5</v>
      </c>
    </row>
    <row r="22" spans="1:19" x14ac:dyDescent="0.2">
      <c r="A22" t="s">
        <v>44</v>
      </c>
      <c r="B22" s="5" t="s">
        <v>26</v>
      </c>
      <c r="C22" s="5" t="s">
        <v>26</v>
      </c>
      <c r="D22" s="4">
        <v>0</v>
      </c>
      <c r="E22" s="5" t="s">
        <v>26</v>
      </c>
      <c r="F22" s="5" t="s">
        <v>26</v>
      </c>
      <c r="G22" s="4">
        <v>0</v>
      </c>
      <c r="H22" s="5" t="s">
        <v>28</v>
      </c>
      <c r="I22" s="5" t="s">
        <v>28</v>
      </c>
      <c r="J22" s="4">
        <v>10</v>
      </c>
      <c r="K22" s="4">
        <v>5</v>
      </c>
      <c r="L22" s="6">
        <v>0.35299999999999998</v>
      </c>
      <c r="M22" s="4">
        <v>15</v>
      </c>
      <c r="N22" s="5" t="s">
        <v>26</v>
      </c>
      <c r="O22" s="5" t="s">
        <v>26</v>
      </c>
      <c r="P22" s="4">
        <v>0</v>
      </c>
      <c r="Q22" s="4">
        <v>0</v>
      </c>
      <c r="R22" s="6">
        <v>0</v>
      </c>
      <c r="S22" s="4">
        <v>5</v>
      </c>
    </row>
    <row r="23" spans="1:19" x14ac:dyDescent="0.2">
      <c r="A23" s="9" t="s">
        <v>45</v>
      </c>
      <c r="B23" s="7">
        <v>60</v>
      </c>
      <c r="C23" s="8">
        <v>0.70699999999999996</v>
      </c>
      <c r="D23" s="7">
        <v>80</v>
      </c>
      <c r="E23" s="7">
        <v>70</v>
      </c>
      <c r="F23" s="8">
        <v>0.32700000000000001</v>
      </c>
      <c r="G23" s="7">
        <v>210</v>
      </c>
      <c r="H23" s="7">
        <v>90</v>
      </c>
      <c r="I23" s="8">
        <v>0.50800000000000001</v>
      </c>
      <c r="J23" s="7">
        <v>180</v>
      </c>
      <c r="K23" s="7">
        <v>70</v>
      </c>
      <c r="L23" s="8">
        <v>0.31</v>
      </c>
      <c r="M23" s="7">
        <v>230</v>
      </c>
      <c r="N23" s="7">
        <v>60</v>
      </c>
      <c r="O23" s="8">
        <v>0.52700000000000002</v>
      </c>
      <c r="P23" s="7">
        <v>110</v>
      </c>
      <c r="Q23" s="7">
        <v>65</v>
      </c>
      <c r="R23" s="8">
        <v>0.61099999999999999</v>
      </c>
      <c r="S23" s="7">
        <v>110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90</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28</v>
      </c>
      <c r="C6" s="5" t="s">
        <v>28</v>
      </c>
      <c r="D6" s="5" t="s">
        <v>28</v>
      </c>
      <c r="E6" s="5" t="s">
        <v>28</v>
      </c>
      <c r="F6" s="5" t="s">
        <v>28</v>
      </c>
      <c r="G6" s="5" t="s">
        <v>28</v>
      </c>
      <c r="H6" s="4">
        <v>5</v>
      </c>
      <c r="I6" s="6">
        <v>1</v>
      </c>
      <c r="J6" s="4">
        <v>5</v>
      </c>
      <c r="K6" s="4">
        <v>5</v>
      </c>
      <c r="L6" s="6">
        <v>1</v>
      </c>
      <c r="M6" s="4">
        <v>5</v>
      </c>
      <c r="N6" s="5" t="s">
        <v>26</v>
      </c>
      <c r="O6" s="5" t="s">
        <v>26</v>
      </c>
      <c r="P6" s="4">
        <v>0</v>
      </c>
      <c r="Q6" s="5" t="s">
        <v>26</v>
      </c>
      <c r="R6" s="5" t="s">
        <v>26</v>
      </c>
      <c r="S6" s="4">
        <v>0</v>
      </c>
    </row>
    <row r="7" spans="1:19" x14ac:dyDescent="0.2">
      <c r="A7" t="s">
        <v>29</v>
      </c>
      <c r="B7" s="5" t="s">
        <v>28</v>
      </c>
      <c r="C7" s="5" t="s">
        <v>28</v>
      </c>
      <c r="D7" s="5" t="s">
        <v>28</v>
      </c>
      <c r="E7" s="4">
        <v>5</v>
      </c>
      <c r="F7" s="6">
        <v>1</v>
      </c>
      <c r="G7" s="4">
        <v>5</v>
      </c>
      <c r="H7" s="4">
        <v>10</v>
      </c>
      <c r="I7" s="6">
        <v>1</v>
      </c>
      <c r="J7" s="4">
        <v>10</v>
      </c>
      <c r="K7" s="4">
        <v>5</v>
      </c>
      <c r="L7" s="6">
        <v>1</v>
      </c>
      <c r="M7" s="4">
        <v>5</v>
      </c>
      <c r="N7" s="5" t="s">
        <v>28</v>
      </c>
      <c r="O7" s="5" t="s">
        <v>28</v>
      </c>
      <c r="P7" s="5" t="s">
        <v>28</v>
      </c>
      <c r="Q7" s="4">
        <v>10</v>
      </c>
      <c r="R7" s="6">
        <v>1</v>
      </c>
      <c r="S7" s="4">
        <v>10</v>
      </c>
    </row>
    <row r="8" spans="1:19" x14ac:dyDescent="0.2">
      <c r="A8" t="s">
        <v>30</v>
      </c>
      <c r="B8" s="5" t="s">
        <v>28</v>
      </c>
      <c r="C8" s="5" t="s">
        <v>28</v>
      </c>
      <c r="D8" s="5" t="s">
        <v>28</v>
      </c>
      <c r="E8" s="4">
        <v>5</v>
      </c>
      <c r="F8" s="6">
        <v>1</v>
      </c>
      <c r="G8" s="4">
        <v>5</v>
      </c>
      <c r="H8" s="4">
        <v>15</v>
      </c>
      <c r="I8" s="6">
        <v>1</v>
      </c>
      <c r="J8" s="4">
        <v>15</v>
      </c>
      <c r="K8" s="5" t="s">
        <v>28</v>
      </c>
      <c r="L8" s="5" t="s">
        <v>28</v>
      </c>
      <c r="M8" s="5" t="s">
        <v>28</v>
      </c>
      <c r="N8" s="5" t="s">
        <v>28</v>
      </c>
      <c r="O8" s="5" t="s">
        <v>28</v>
      </c>
      <c r="P8" s="5" t="s">
        <v>28</v>
      </c>
      <c r="Q8" s="4">
        <v>5</v>
      </c>
      <c r="R8" s="6">
        <v>1</v>
      </c>
      <c r="S8" s="4">
        <v>5</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28</v>
      </c>
      <c r="C13" s="5" t="s">
        <v>28</v>
      </c>
      <c r="D13" s="5" t="s">
        <v>28</v>
      </c>
      <c r="E13" s="4">
        <v>5</v>
      </c>
      <c r="F13" s="6">
        <v>1</v>
      </c>
      <c r="G13" s="4">
        <v>5</v>
      </c>
      <c r="H13" s="5" t="s">
        <v>28</v>
      </c>
      <c r="I13" s="5" t="s">
        <v>28</v>
      </c>
      <c r="J13" s="5" t="s">
        <v>28</v>
      </c>
      <c r="K13" s="5" t="s">
        <v>26</v>
      </c>
      <c r="L13" s="5" t="s">
        <v>26</v>
      </c>
      <c r="M13" s="4">
        <v>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28</v>
      </c>
      <c r="C15" s="5" t="s">
        <v>28</v>
      </c>
      <c r="D15" s="5" t="s">
        <v>28</v>
      </c>
      <c r="E15" s="4">
        <v>10</v>
      </c>
      <c r="F15" s="6">
        <v>1</v>
      </c>
      <c r="G15" s="4">
        <v>10</v>
      </c>
      <c r="H15" s="4">
        <v>10</v>
      </c>
      <c r="I15" s="6">
        <v>0.91700000000000004</v>
      </c>
      <c r="J15" s="4">
        <v>10</v>
      </c>
      <c r="K15" s="4">
        <v>10</v>
      </c>
      <c r="L15" s="6">
        <v>0.83299999999999996</v>
      </c>
      <c r="M15" s="4">
        <v>10</v>
      </c>
      <c r="N15" s="5" t="s">
        <v>28</v>
      </c>
      <c r="O15" s="5" t="s">
        <v>28</v>
      </c>
      <c r="P15" s="5" t="s">
        <v>28</v>
      </c>
      <c r="Q15" s="4">
        <v>15</v>
      </c>
      <c r="R15" s="6">
        <v>1</v>
      </c>
      <c r="S15" s="4">
        <v>15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4">
        <v>0</v>
      </c>
      <c r="I17" s="6">
        <v>0</v>
      </c>
      <c r="J17" s="5" t="s">
        <v>28</v>
      </c>
      <c r="K17" s="5" t="s">
        <v>26</v>
      </c>
      <c r="L17" s="5" t="s">
        <v>26</v>
      </c>
      <c r="M17" s="4">
        <v>0</v>
      </c>
      <c r="N17" s="5" t="s">
        <v>28</v>
      </c>
      <c r="O17" s="5" t="s">
        <v>28</v>
      </c>
      <c r="P17" s="5" t="s">
        <v>28</v>
      </c>
      <c r="Q17" s="5" t="s">
        <v>26</v>
      </c>
      <c r="R17" s="5" t="s">
        <v>26</v>
      </c>
      <c r="S17" s="4">
        <v>0</v>
      </c>
    </row>
    <row r="18" spans="1:19" x14ac:dyDescent="0.2">
      <c r="A18" t="s">
        <v>40</v>
      </c>
      <c r="B18" s="4">
        <v>5</v>
      </c>
      <c r="C18" s="6">
        <v>1</v>
      </c>
      <c r="D18" s="4">
        <v>5</v>
      </c>
      <c r="E18" s="5" t="s">
        <v>28</v>
      </c>
      <c r="F18" s="5" t="s">
        <v>28</v>
      </c>
      <c r="G18" s="5" t="s">
        <v>28</v>
      </c>
      <c r="H18" s="5" t="s">
        <v>28</v>
      </c>
      <c r="I18" s="5" t="s">
        <v>28</v>
      </c>
      <c r="J18" s="5" t="s">
        <v>28</v>
      </c>
      <c r="K18" s="5" t="s">
        <v>28</v>
      </c>
      <c r="L18" s="5" t="s">
        <v>28</v>
      </c>
      <c r="M18" s="5" t="s">
        <v>28</v>
      </c>
      <c r="N18" s="5" t="s">
        <v>28</v>
      </c>
      <c r="O18" s="5" t="s">
        <v>28</v>
      </c>
      <c r="P18" s="5" t="s">
        <v>28</v>
      </c>
      <c r="Q18" s="5" t="s">
        <v>26</v>
      </c>
      <c r="R18" s="5" t="s">
        <v>26</v>
      </c>
      <c r="S18" s="4">
        <v>0</v>
      </c>
    </row>
    <row r="19" spans="1:19" x14ac:dyDescent="0.2">
      <c r="A19" t="s">
        <v>41</v>
      </c>
      <c r="B19" s="5" t="s">
        <v>28</v>
      </c>
      <c r="C19" s="5" t="s">
        <v>28</v>
      </c>
      <c r="D19" s="5" t="s">
        <v>28</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28</v>
      </c>
      <c r="C20" s="5" t="s">
        <v>28</v>
      </c>
      <c r="D20" s="5" t="s">
        <v>28</v>
      </c>
      <c r="E20" s="5" t="s">
        <v>28</v>
      </c>
      <c r="F20" s="5" t="s">
        <v>28</v>
      </c>
      <c r="G20" s="5" t="s">
        <v>28</v>
      </c>
      <c r="H20" s="5" t="s">
        <v>28</v>
      </c>
      <c r="I20" s="5" t="s">
        <v>28</v>
      </c>
      <c r="J20" s="5" t="s">
        <v>28</v>
      </c>
      <c r="K20" s="5" t="s">
        <v>28</v>
      </c>
      <c r="L20" s="5" t="s">
        <v>28</v>
      </c>
      <c r="M20" s="5" t="s">
        <v>28</v>
      </c>
      <c r="N20" s="5" t="s">
        <v>26</v>
      </c>
      <c r="O20" s="5" t="s">
        <v>26</v>
      </c>
      <c r="P20" s="4">
        <v>0</v>
      </c>
      <c r="Q20" s="5" t="s">
        <v>28</v>
      </c>
      <c r="R20" s="5" t="s">
        <v>28</v>
      </c>
      <c r="S20" s="5" t="s">
        <v>28</v>
      </c>
    </row>
    <row r="21" spans="1:19" x14ac:dyDescent="0.2">
      <c r="A21" t="s">
        <v>43</v>
      </c>
      <c r="B21" s="5" t="s">
        <v>28</v>
      </c>
      <c r="C21" s="5" t="s">
        <v>28</v>
      </c>
      <c r="D21" s="5" t="s">
        <v>28</v>
      </c>
      <c r="E21" s="4">
        <v>5</v>
      </c>
      <c r="F21" s="6">
        <v>1</v>
      </c>
      <c r="G21" s="4">
        <v>5</v>
      </c>
      <c r="H21" s="4">
        <v>10</v>
      </c>
      <c r="I21" s="6">
        <v>0.85699999999999998</v>
      </c>
      <c r="J21" s="4">
        <v>15</v>
      </c>
      <c r="K21" s="5" t="s">
        <v>28</v>
      </c>
      <c r="L21" s="5" t="s">
        <v>28</v>
      </c>
      <c r="M21" s="5" t="s">
        <v>28</v>
      </c>
      <c r="N21" s="5" t="s">
        <v>26</v>
      </c>
      <c r="O21" s="5" t="s">
        <v>26</v>
      </c>
      <c r="P21" s="4">
        <v>0</v>
      </c>
      <c r="Q21" s="5" t="s">
        <v>28</v>
      </c>
      <c r="R21" s="5" t="s">
        <v>28</v>
      </c>
      <c r="S21" s="5" t="s">
        <v>28</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20</v>
      </c>
      <c r="C23" s="8">
        <v>1</v>
      </c>
      <c r="D23" s="7">
        <v>20</v>
      </c>
      <c r="E23" s="7">
        <v>40</v>
      </c>
      <c r="F23" s="8">
        <v>1</v>
      </c>
      <c r="G23" s="7">
        <v>40</v>
      </c>
      <c r="H23" s="7">
        <v>55</v>
      </c>
      <c r="I23" s="8">
        <v>0.84599999999999997</v>
      </c>
      <c r="J23" s="7">
        <v>65</v>
      </c>
      <c r="K23" s="7">
        <v>30</v>
      </c>
      <c r="L23" s="8">
        <v>0.93500000000000005</v>
      </c>
      <c r="M23" s="7">
        <v>30</v>
      </c>
      <c r="N23" s="7">
        <v>15</v>
      </c>
      <c r="O23" s="8">
        <v>1</v>
      </c>
      <c r="P23" s="7">
        <v>15</v>
      </c>
      <c r="Q23" s="7">
        <v>30</v>
      </c>
      <c r="R23" s="8">
        <v>1</v>
      </c>
      <c r="S23" s="7">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64</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1</v>
      </c>
      <c r="D5" s="4">
        <v>10</v>
      </c>
      <c r="E5" s="5" t="s">
        <v>28</v>
      </c>
      <c r="F5" s="5" t="s">
        <v>28</v>
      </c>
      <c r="G5" s="5" t="s">
        <v>28</v>
      </c>
      <c r="H5" s="4">
        <v>5</v>
      </c>
      <c r="I5" s="6">
        <v>1</v>
      </c>
      <c r="J5" s="4">
        <v>5</v>
      </c>
      <c r="K5" s="5" t="s">
        <v>28</v>
      </c>
      <c r="L5" s="5" t="s">
        <v>28</v>
      </c>
      <c r="M5" s="5" t="s">
        <v>28</v>
      </c>
      <c r="N5" s="5" t="s">
        <v>26</v>
      </c>
      <c r="O5" s="5" t="s">
        <v>26</v>
      </c>
      <c r="P5" s="4">
        <v>0</v>
      </c>
      <c r="Q5" s="5" t="s">
        <v>26</v>
      </c>
      <c r="R5" s="5" t="s">
        <v>26</v>
      </c>
      <c r="S5" s="4">
        <v>0</v>
      </c>
    </row>
    <row r="6" spans="1:19" x14ac:dyDescent="0.2">
      <c r="A6" t="s">
        <v>27</v>
      </c>
      <c r="B6" s="4">
        <v>10</v>
      </c>
      <c r="C6" s="6">
        <v>0.44400000000000001</v>
      </c>
      <c r="D6" s="4">
        <v>20</v>
      </c>
      <c r="E6" s="4">
        <v>10</v>
      </c>
      <c r="F6" s="6">
        <v>0.64300000000000002</v>
      </c>
      <c r="G6" s="4">
        <v>15</v>
      </c>
      <c r="H6" s="4">
        <v>5</v>
      </c>
      <c r="I6" s="6">
        <v>0.77800000000000002</v>
      </c>
      <c r="J6" s="4">
        <v>10</v>
      </c>
      <c r="K6" s="5" t="s">
        <v>28</v>
      </c>
      <c r="L6" s="5" t="s">
        <v>28</v>
      </c>
      <c r="M6" s="5" t="s">
        <v>28</v>
      </c>
      <c r="N6" s="5" t="s">
        <v>28</v>
      </c>
      <c r="O6" s="5" t="s">
        <v>28</v>
      </c>
      <c r="P6" s="5" t="s">
        <v>28</v>
      </c>
      <c r="Q6" s="5" t="s">
        <v>28</v>
      </c>
      <c r="R6" s="5" t="s">
        <v>28</v>
      </c>
      <c r="S6" s="4">
        <v>5</v>
      </c>
    </row>
    <row r="7" spans="1:19" x14ac:dyDescent="0.2">
      <c r="A7" t="s">
        <v>29</v>
      </c>
      <c r="B7" s="4">
        <v>25</v>
      </c>
      <c r="C7" s="6">
        <v>0.92900000000000005</v>
      </c>
      <c r="D7" s="4">
        <v>30</v>
      </c>
      <c r="E7" s="4">
        <v>35</v>
      </c>
      <c r="F7" s="6">
        <v>0.92300000000000004</v>
      </c>
      <c r="G7" s="4">
        <v>40</v>
      </c>
      <c r="H7" s="4">
        <v>30</v>
      </c>
      <c r="I7" s="6">
        <v>0.875</v>
      </c>
      <c r="J7" s="4">
        <v>30</v>
      </c>
      <c r="K7" s="4">
        <v>15</v>
      </c>
      <c r="L7" s="6">
        <v>0.875</v>
      </c>
      <c r="M7" s="4">
        <v>15</v>
      </c>
      <c r="N7" s="4">
        <v>20</v>
      </c>
      <c r="O7" s="6">
        <v>0.90500000000000003</v>
      </c>
      <c r="P7" s="4">
        <v>20</v>
      </c>
      <c r="Q7" s="5" t="s">
        <v>28</v>
      </c>
      <c r="R7" s="5" t="s">
        <v>28</v>
      </c>
      <c r="S7" s="5" t="s">
        <v>28</v>
      </c>
    </row>
    <row r="8" spans="1:19" x14ac:dyDescent="0.2">
      <c r="A8" t="s">
        <v>30</v>
      </c>
      <c r="B8" s="4">
        <v>15</v>
      </c>
      <c r="C8" s="6">
        <v>0.94399999999999995</v>
      </c>
      <c r="D8" s="4">
        <v>20</v>
      </c>
      <c r="E8" s="5" t="s">
        <v>28</v>
      </c>
      <c r="F8" s="5" t="s">
        <v>28</v>
      </c>
      <c r="G8" s="5" t="s">
        <v>28</v>
      </c>
      <c r="H8" s="4">
        <v>5</v>
      </c>
      <c r="I8" s="6">
        <v>0.77800000000000002</v>
      </c>
      <c r="J8" s="4">
        <v>10</v>
      </c>
      <c r="K8" s="5" t="s">
        <v>28</v>
      </c>
      <c r="L8" s="5" t="s">
        <v>28</v>
      </c>
      <c r="M8" s="5" t="s">
        <v>28</v>
      </c>
      <c r="N8" s="5" t="s">
        <v>28</v>
      </c>
      <c r="O8" s="5" t="s">
        <v>28</v>
      </c>
      <c r="P8" s="5" t="s">
        <v>28</v>
      </c>
      <c r="Q8" s="5" t="s">
        <v>28</v>
      </c>
      <c r="R8" s="5" t="s">
        <v>28</v>
      </c>
      <c r="S8" s="5" t="s">
        <v>28</v>
      </c>
    </row>
    <row r="9" spans="1:19" x14ac:dyDescent="0.2">
      <c r="A9" t="s">
        <v>31</v>
      </c>
      <c r="B9" s="4">
        <v>5</v>
      </c>
      <c r="C9" s="6">
        <v>1</v>
      </c>
      <c r="D9" s="4">
        <v>5</v>
      </c>
      <c r="E9" s="5" t="s">
        <v>26</v>
      </c>
      <c r="F9" s="5" t="s">
        <v>26</v>
      </c>
      <c r="G9" s="4">
        <v>0</v>
      </c>
      <c r="H9" s="4">
        <v>0</v>
      </c>
      <c r="I9" s="6">
        <v>0</v>
      </c>
      <c r="J9" s="5" t="s">
        <v>28</v>
      </c>
      <c r="K9" s="5" t="s">
        <v>26</v>
      </c>
      <c r="L9" s="5" t="s">
        <v>26</v>
      </c>
      <c r="M9" s="4">
        <v>0</v>
      </c>
      <c r="N9" s="5" t="s">
        <v>26</v>
      </c>
      <c r="O9" s="5" t="s">
        <v>26</v>
      </c>
      <c r="P9" s="4">
        <v>0</v>
      </c>
      <c r="Q9" s="4">
        <v>0</v>
      </c>
      <c r="R9" s="6">
        <v>0</v>
      </c>
      <c r="S9" s="5" t="s">
        <v>28</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4">
        <v>5</v>
      </c>
      <c r="F12" s="6">
        <v>1</v>
      </c>
      <c r="G12" s="4">
        <v>5</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15</v>
      </c>
      <c r="C13" s="6">
        <v>0.85</v>
      </c>
      <c r="D13" s="4">
        <v>20</v>
      </c>
      <c r="E13" s="4">
        <v>5</v>
      </c>
      <c r="F13" s="6">
        <v>0.66700000000000004</v>
      </c>
      <c r="G13" s="4">
        <v>10</v>
      </c>
      <c r="H13" s="4">
        <v>5</v>
      </c>
      <c r="I13" s="6">
        <v>0.7</v>
      </c>
      <c r="J13" s="4">
        <v>10</v>
      </c>
      <c r="K13" s="5" t="s">
        <v>28</v>
      </c>
      <c r="L13" s="5" t="s">
        <v>28</v>
      </c>
      <c r="M13" s="4">
        <v>5</v>
      </c>
      <c r="N13" s="4">
        <v>10</v>
      </c>
      <c r="O13" s="6">
        <v>1</v>
      </c>
      <c r="P13" s="4">
        <v>10</v>
      </c>
      <c r="Q13" s="5" t="s">
        <v>28</v>
      </c>
      <c r="R13" s="5" t="s">
        <v>28</v>
      </c>
      <c r="S13" s="5" t="s">
        <v>28</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25</v>
      </c>
      <c r="C15" s="6">
        <v>0.75</v>
      </c>
      <c r="D15" s="4">
        <v>35</v>
      </c>
      <c r="E15" s="4">
        <v>35</v>
      </c>
      <c r="F15" s="6">
        <v>0.94399999999999995</v>
      </c>
      <c r="G15" s="4">
        <v>35</v>
      </c>
      <c r="H15" s="4">
        <v>30</v>
      </c>
      <c r="I15" s="6">
        <v>0.82899999999999996</v>
      </c>
      <c r="J15" s="4">
        <v>35</v>
      </c>
      <c r="K15" s="4">
        <v>30</v>
      </c>
      <c r="L15" s="6">
        <v>0.81100000000000005</v>
      </c>
      <c r="M15" s="4">
        <v>35</v>
      </c>
      <c r="N15" s="4">
        <v>20</v>
      </c>
      <c r="O15" s="6">
        <v>0.88</v>
      </c>
      <c r="P15" s="4">
        <v>25</v>
      </c>
      <c r="Q15" s="4">
        <v>15</v>
      </c>
      <c r="R15" s="6">
        <v>0.73699999999999999</v>
      </c>
      <c r="S15" s="4">
        <v>20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4">
        <v>5</v>
      </c>
      <c r="C17" s="6">
        <v>1</v>
      </c>
      <c r="D17" s="4">
        <v>5</v>
      </c>
      <c r="E17" s="5" t="s">
        <v>28</v>
      </c>
      <c r="F17" s="5" t="s">
        <v>28</v>
      </c>
      <c r="G17" s="5" t="s">
        <v>28</v>
      </c>
      <c r="H17" s="5" t="s">
        <v>26</v>
      </c>
      <c r="I17" s="5" t="s">
        <v>26</v>
      </c>
      <c r="J17" s="4">
        <v>0</v>
      </c>
      <c r="K17" s="5" t="s">
        <v>26</v>
      </c>
      <c r="L17" s="5" t="s">
        <v>26</v>
      </c>
      <c r="M17" s="4">
        <v>0</v>
      </c>
      <c r="N17" s="5" t="s">
        <v>26</v>
      </c>
      <c r="O17" s="5" t="s">
        <v>26</v>
      </c>
      <c r="P17" s="4">
        <v>0</v>
      </c>
      <c r="Q17" s="5" t="s">
        <v>28</v>
      </c>
      <c r="R17" s="5" t="s">
        <v>28</v>
      </c>
      <c r="S17" s="5" t="s">
        <v>28</v>
      </c>
    </row>
    <row r="18" spans="1:19" x14ac:dyDescent="0.2">
      <c r="A18" t="s">
        <v>40</v>
      </c>
      <c r="B18" s="4">
        <v>15</v>
      </c>
      <c r="C18" s="6">
        <v>0.92900000000000005</v>
      </c>
      <c r="D18" s="4">
        <v>15</v>
      </c>
      <c r="E18" s="5" t="s">
        <v>28</v>
      </c>
      <c r="F18" s="5" t="s">
        <v>28</v>
      </c>
      <c r="G18" s="4">
        <v>5</v>
      </c>
      <c r="H18" s="5" t="s">
        <v>28</v>
      </c>
      <c r="I18" s="5" t="s">
        <v>28</v>
      </c>
      <c r="J18" s="5" t="s">
        <v>28</v>
      </c>
      <c r="K18" s="5" t="s">
        <v>28</v>
      </c>
      <c r="L18" s="5" t="s">
        <v>28</v>
      </c>
      <c r="M18" s="5" t="s">
        <v>28</v>
      </c>
      <c r="N18" s="5" t="s">
        <v>28</v>
      </c>
      <c r="O18" s="5" t="s">
        <v>28</v>
      </c>
      <c r="P18" s="5" t="s">
        <v>28</v>
      </c>
      <c r="Q18" s="5" t="s">
        <v>28</v>
      </c>
      <c r="R18" s="5" t="s">
        <v>28</v>
      </c>
      <c r="S18" s="5" t="s">
        <v>28</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28</v>
      </c>
      <c r="O19" s="5" t="s">
        <v>28</v>
      </c>
      <c r="P19" s="5" t="s">
        <v>28</v>
      </c>
      <c r="Q19" s="5" t="s">
        <v>26</v>
      </c>
      <c r="R19" s="5" t="s">
        <v>26</v>
      </c>
      <c r="S19" s="4">
        <v>0</v>
      </c>
    </row>
    <row r="20" spans="1:19" x14ac:dyDescent="0.2">
      <c r="A20" t="s">
        <v>42</v>
      </c>
      <c r="B20" s="4">
        <v>10</v>
      </c>
      <c r="C20" s="6">
        <v>0.72699999999999998</v>
      </c>
      <c r="D20" s="4">
        <v>10</v>
      </c>
      <c r="E20" s="4">
        <v>10</v>
      </c>
      <c r="F20" s="6">
        <v>0.75</v>
      </c>
      <c r="G20" s="4">
        <v>10</v>
      </c>
      <c r="H20" s="5" t="s">
        <v>28</v>
      </c>
      <c r="I20" s="5" t="s">
        <v>28</v>
      </c>
      <c r="J20" s="4">
        <v>5</v>
      </c>
      <c r="K20" s="4">
        <v>5</v>
      </c>
      <c r="L20" s="6">
        <v>0.625</v>
      </c>
      <c r="M20" s="4">
        <v>10</v>
      </c>
      <c r="N20" s="4">
        <v>5</v>
      </c>
      <c r="O20" s="6">
        <v>1</v>
      </c>
      <c r="P20" s="4">
        <v>5</v>
      </c>
      <c r="Q20" s="4">
        <v>5</v>
      </c>
      <c r="R20" s="6">
        <v>0.6</v>
      </c>
      <c r="S20" s="4">
        <v>10</v>
      </c>
    </row>
    <row r="21" spans="1:19" x14ac:dyDescent="0.2">
      <c r="A21" t="s">
        <v>43</v>
      </c>
      <c r="B21" s="4">
        <v>10</v>
      </c>
      <c r="C21" s="6">
        <v>1</v>
      </c>
      <c r="D21" s="4">
        <v>10</v>
      </c>
      <c r="E21" s="4">
        <v>5</v>
      </c>
      <c r="F21" s="6">
        <v>1</v>
      </c>
      <c r="G21" s="4">
        <v>5</v>
      </c>
      <c r="H21" s="5" t="s">
        <v>28</v>
      </c>
      <c r="I21" s="5" t="s">
        <v>28</v>
      </c>
      <c r="J21" s="4">
        <v>10</v>
      </c>
      <c r="K21" s="4">
        <v>0</v>
      </c>
      <c r="L21" s="6">
        <v>0</v>
      </c>
      <c r="M21" s="5" t="s">
        <v>28</v>
      </c>
      <c r="N21" s="4">
        <v>5</v>
      </c>
      <c r="O21" s="6">
        <v>1</v>
      </c>
      <c r="P21" s="4">
        <v>5</v>
      </c>
      <c r="Q21" s="4">
        <v>5</v>
      </c>
      <c r="R21" s="6">
        <v>1</v>
      </c>
      <c r="S21" s="4">
        <v>5</v>
      </c>
    </row>
    <row r="22" spans="1:19" x14ac:dyDescent="0.2">
      <c r="A22" t="s">
        <v>44</v>
      </c>
      <c r="B22" s="5" t="s">
        <v>26</v>
      </c>
      <c r="C22" s="5" t="s">
        <v>26</v>
      </c>
      <c r="D22" s="4">
        <v>0</v>
      </c>
      <c r="E22" s="5" t="s">
        <v>28</v>
      </c>
      <c r="F22" s="5" t="s">
        <v>28</v>
      </c>
      <c r="G22" s="5" t="s">
        <v>28</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150</v>
      </c>
      <c r="C23" s="8">
        <v>0.83799999999999997</v>
      </c>
      <c r="D23" s="7">
        <v>180</v>
      </c>
      <c r="E23" s="7">
        <v>115</v>
      </c>
      <c r="F23" s="8">
        <v>0.84699999999999998</v>
      </c>
      <c r="G23" s="7">
        <v>135</v>
      </c>
      <c r="H23" s="7">
        <v>90</v>
      </c>
      <c r="I23" s="8">
        <v>0.748</v>
      </c>
      <c r="J23" s="7">
        <v>120</v>
      </c>
      <c r="K23" s="7">
        <v>60</v>
      </c>
      <c r="L23" s="8">
        <v>0.76900000000000002</v>
      </c>
      <c r="M23" s="7">
        <v>80</v>
      </c>
      <c r="N23" s="7">
        <v>75</v>
      </c>
      <c r="O23" s="8">
        <v>0.91400000000000003</v>
      </c>
      <c r="P23" s="7">
        <v>80</v>
      </c>
      <c r="Q23" s="7">
        <v>40</v>
      </c>
      <c r="R23" s="8">
        <v>0.66100000000000003</v>
      </c>
      <c r="S23" s="7">
        <v>60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91</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28</v>
      </c>
      <c r="O5" s="5" t="s">
        <v>28</v>
      </c>
      <c r="P5" s="5" t="s">
        <v>28</v>
      </c>
      <c r="Q5" s="5" t="s">
        <v>28</v>
      </c>
      <c r="R5" s="5" t="s">
        <v>28</v>
      </c>
      <c r="S5" s="5" t="s">
        <v>28</v>
      </c>
    </row>
    <row r="6" spans="1:19" x14ac:dyDescent="0.2">
      <c r="A6" t="s">
        <v>27</v>
      </c>
      <c r="B6" s="4">
        <v>10</v>
      </c>
      <c r="C6" s="6">
        <v>0.85699999999999998</v>
      </c>
      <c r="D6" s="4">
        <v>15</v>
      </c>
      <c r="E6" s="4">
        <v>10</v>
      </c>
      <c r="F6" s="6">
        <v>0.85699999999999998</v>
      </c>
      <c r="G6" s="4">
        <v>15</v>
      </c>
      <c r="H6" s="5" t="s">
        <v>28</v>
      </c>
      <c r="I6" s="5" t="s">
        <v>28</v>
      </c>
      <c r="J6" s="4">
        <v>10</v>
      </c>
      <c r="K6" s="5" t="s">
        <v>28</v>
      </c>
      <c r="L6" s="5" t="s">
        <v>28</v>
      </c>
      <c r="M6" s="4">
        <v>20</v>
      </c>
      <c r="N6" s="5" t="s">
        <v>26</v>
      </c>
      <c r="O6" s="5" t="s">
        <v>26</v>
      </c>
      <c r="P6" s="4">
        <v>0</v>
      </c>
      <c r="Q6" s="5" t="s">
        <v>28</v>
      </c>
      <c r="R6" s="5" t="s">
        <v>28</v>
      </c>
      <c r="S6" s="5" t="s">
        <v>28</v>
      </c>
    </row>
    <row r="7" spans="1:19" x14ac:dyDescent="0.2">
      <c r="A7" t="s">
        <v>29</v>
      </c>
      <c r="B7" s="4">
        <v>30</v>
      </c>
      <c r="C7" s="6">
        <v>0.85699999999999998</v>
      </c>
      <c r="D7" s="4">
        <v>35</v>
      </c>
      <c r="E7" s="4">
        <v>40</v>
      </c>
      <c r="F7" s="6">
        <v>0.85099999999999998</v>
      </c>
      <c r="G7" s="4">
        <v>45</v>
      </c>
      <c r="H7" s="4">
        <v>5</v>
      </c>
      <c r="I7" s="6">
        <v>0.14699999999999999</v>
      </c>
      <c r="J7" s="4">
        <v>35</v>
      </c>
      <c r="K7" s="5" t="s">
        <v>28</v>
      </c>
      <c r="L7" s="5" t="s">
        <v>28</v>
      </c>
      <c r="M7" s="4">
        <v>35</v>
      </c>
      <c r="N7" s="4">
        <v>10</v>
      </c>
      <c r="O7" s="6">
        <v>1</v>
      </c>
      <c r="P7" s="4">
        <v>10</v>
      </c>
      <c r="Q7" s="4">
        <v>40</v>
      </c>
      <c r="R7" s="6">
        <v>1</v>
      </c>
      <c r="S7" s="4">
        <v>40</v>
      </c>
    </row>
    <row r="8" spans="1:19" x14ac:dyDescent="0.2">
      <c r="A8" t="s">
        <v>30</v>
      </c>
      <c r="B8" s="4">
        <v>25</v>
      </c>
      <c r="C8" s="6">
        <v>1</v>
      </c>
      <c r="D8" s="4">
        <v>25</v>
      </c>
      <c r="E8" s="4">
        <v>20</v>
      </c>
      <c r="F8" s="6">
        <v>0.9</v>
      </c>
      <c r="G8" s="4">
        <v>20</v>
      </c>
      <c r="H8" s="4">
        <v>20</v>
      </c>
      <c r="I8" s="6">
        <v>0.90500000000000003</v>
      </c>
      <c r="J8" s="4">
        <v>20</v>
      </c>
      <c r="K8" s="5" t="s">
        <v>26</v>
      </c>
      <c r="L8" s="5" t="s">
        <v>26</v>
      </c>
      <c r="M8" s="4">
        <v>0</v>
      </c>
      <c r="N8" s="5" t="s">
        <v>28</v>
      </c>
      <c r="O8" s="5" t="s">
        <v>28</v>
      </c>
      <c r="P8" s="5" t="s">
        <v>28</v>
      </c>
      <c r="Q8" s="4">
        <v>5</v>
      </c>
      <c r="R8" s="6">
        <v>1</v>
      </c>
      <c r="S8" s="4">
        <v>5</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10</v>
      </c>
      <c r="C13" s="6">
        <v>0.73299999999999998</v>
      </c>
      <c r="D13" s="4">
        <v>15</v>
      </c>
      <c r="E13" s="4">
        <v>5</v>
      </c>
      <c r="F13" s="6">
        <v>0.217</v>
      </c>
      <c r="G13" s="4">
        <v>25</v>
      </c>
      <c r="H13" s="5" t="s">
        <v>26</v>
      </c>
      <c r="I13" s="5" t="s">
        <v>26</v>
      </c>
      <c r="J13" s="4">
        <v>0</v>
      </c>
      <c r="K13" s="5" t="s">
        <v>26</v>
      </c>
      <c r="L13" s="5" t="s">
        <v>26</v>
      </c>
      <c r="M13" s="4">
        <v>0</v>
      </c>
      <c r="N13" s="4">
        <v>10</v>
      </c>
      <c r="O13" s="6">
        <v>0.83299999999999996</v>
      </c>
      <c r="P13" s="4">
        <v>10</v>
      </c>
      <c r="Q13" s="4">
        <v>0</v>
      </c>
      <c r="R13" s="6">
        <v>0</v>
      </c>
      <c r="S13" s="5" t="s">
        <v>28</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40</v>
      </c>
      <c r="C15" s="6">
        <v>0.83</v>
      </c>
      <c r="D15" s="4">
        <v>45</v>
      </c>
      <c r="E15" s="4">
        <v>20</v>
      </c>
      <c r="F15" s="6">
        <v>0.69</v>
      </c>
      <c r="G15" s="4">
        <v>30</v>
      </c>
      <c r="H15" s="4">
        <v>10</v>
      </c>
      <c r="I15" s="6">
        <v>0.435</v>
      </c>
      <c r="J15" s="4">
        <v>25</v>
      </c>
      <c r="K15" s="4">
        <v>30</v>
      </c>
      <c r="L15" s="6">
        <v>0.93300000000000005</v>
      </c>
      <c r="M15" s="4">
        <v>30</v>
      </c>
      <c r="N15" s="4">
        <v>10</v>
      </c>
      <c r="O15" s="6">
        <v>0.53300000000000003</v>
      </c>
      <c r="P15" s="4">
        <v>15</v>
      </c>
      <c r="Q15" s="4">
        <v>20</v>
      </c>
      <c r="R15" s="6">
        <v>0.90900000000000003</v>
      </c>
      <c r="S15" s="4">
        <v>20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28</v>
      </c>
      <c r="C17" s="5" t="s">
        <v>28</v>
      </c>
      <c r="D17" s="5" t="s">
        <v>28</v>
      </c>
      <c r="E17" s="4">
        <v>0</v>
      </c>
      <c r="F17" s="6">
        <v>0</v>
      </c>
      <c r="G17" s="4">
        <v>10</v>
      </c>
      <c r="H17" s="5" t="s">
        <v>26</v>
      </c>
      <c r="I17" s="5" t="s">
        <v>26</v>
      </c>
      <c r="J17" s="4">
        <v>0</v>
      </c>
      <c r="K17" s="5" t="s">
        <v>26</v>
      </c>
      <c r="L17" s="5" t="s">
        <v>26</v>
      </c>
      <c r="M17" s="4">
        <v>0</v>
      </c>
      <c r="N17" s="5" t="s">
        <v>28</v>
      </c>
      <c r="O17" s="5" t="s">
        <v>28</v>
      </c>
      <c r="P17" s="5" t="s">
        <v>28</v>
      </c>
      <c r="Q17" s="4">
        <v>5</v>
      </c>
      <c r="R17" s="6">
        <v>0.45500000000000002</v>
      </c>
      <c r="S17" s="4">
        <v>10</v>
      </c>
    </row>
    <row r="18" spans="1:19" x14ac:dyDescent="0.2">
      <c r="A18" t="s">
        <v>40</v>
      </c>
      <c r="B18" s="4">
        <v>10</v>
      </c>
      <c r="C18" s="6">
        <v>0.83299999999999996</v>
      </c>
      <c r="D18" s="4">
        <v>10</v>
      </c>
      <c r="E18" s="4">
        <v>10</v>
      </c>
      <c r="F18" s="6">
        <v>0.4</v>
      </c>
      <c r="G18" s="4">
        <v>20</v>
      </c>
      <c r="H18" s="4">
        <v>15</v>
      </c>
      <c r="I18" s="6">
        <v>0.66700000000000004</v>
      </c>
      <c r="J18" s="4">
        <v>25</v>
      </c>
      <c r="K18" s="4">
        <v>20</v>
      </c>
      <c r="L18" s="6">
        <v>0.51400000000000001</v>
      </c>
      <c r="M18" s="4">
        <v>35</v>
      </c>
      <c r="N18" s="4">
        <v>0</v>
      </c>
      <c r="O18" s="6">
        <v>0</v>
      </c>
      <c r="P18" s="4">
        <v>10</v>
      </c>
      <c r="Q18" s="4">
        <v>5</v>
      </c>
      <c r="R18" s="6">
        <v>0.33300000000000002</v>
      </c>
      <c r="S18" s="4">
        <v>20</v>
      </c>
    </row>
    <row r="19" spans="1:19" x14ac:dyDescent="0.2">
      <c r="A19" t="s">
        <v>41</v>
      </c>
      <c r="B19" s="5" t="s">
        <v>26</v>
      </c>
      <c r="C19" s="5" t="s">
        <v>26</v>
      </c>
      <c r="D19" s="4">
        <v>0</v>
      </c>
      <c r="E19" s="4">
        <v>0</v>
      </c>
      <c r="F19" s="6">
        <v>0</v>
      </c>
      <c r="G19" s="4">
        <v>5</v>
      </c>
      <c r="H19" s="5" t="s">
        <v>28</v>
      </c>
      <c r="I19" s="5" t="s">
        <v>28</v>
      </c>
      <c r="J19" s="4">
        <v>5</v>
      </c>
      <c r="K19" s="5" t="s">
        <v>28</v>
      </c>
      <c r="L19" s="5" t="s">
        <v>28</v>
      </c>
      <c r="M19" s="5" t="s">
        <v>28</v>
      </c>
      <c r="N19" s="5" t="s">
        <v>26</v>
      </c>
      <c r="O19" s="5" t="s">
        <v>26</v>
      </c>
      <c r="P19" s="4">
        <v>0</v>
      </c>
      <c r="Q19" s="5" t="s">
        <v>26</v>
      </c>
      <c r="R19" s="5" t="s">
        <v>26</v>
      </c>
      <c r="S19" s="4">
        <v>0</v>
      </c>
    </row>
    <row r="20" spans="1:19" x14ac:dyDescent="0.2">
      <c r="A20" t="s">
        <v>42</v>
      </c>
      <c r="B20" s="4">
        <v>20</v>
      </c>
      <c r="C20" s="6">
        <v>1</v>
      </c>
      <c r="D20" s="4">
        <v>20</v>
      </c>
      <c r="E20" s="4">
        <v>10</v>
      </c>
      <c r="F20" s="6">
        <v>0.61099999999999999</v>
      </c>
      <c r="G20" s="4">
        <v>20</v>
      </c>
      <c r="H20" s="5" t="s">
        <v>28</v>
      </c>
      <c r="I20" s="5" t="s">
        <v>28</v>
      </c>
      <c r="J20" s="4">
        <v>25</v>
      </c>
      <c r="K20" s="4">
        <v>0</v>
      </c>
      <c r="L20" s="6">
        <v>0</v>
      </c>
      <c r="M20" s="4">
        <v>25</v>
      </c>
      <c r="N20" s="4">
        <v>0</v>
      </c>
      <c r="O20" s="6">
        <v>0</v>
      </c>
      <c r="P20" s="5" t="s">
        <v>28</v>
      </c>
      <c r="Q20" s="5" t="s">
        <v>26</v>
      </c>
      <c r="R20" s="5" t="s">
        <v>26</v>
      </c>
      <c r="S20" s="4">
        <v>0</v>
      </c>
    </row>
    <row r="21" spans="1:19" x14ac:dyDescent="0.2">
      <c r="A21" t="s">
        <v>43</v>
      </c>
      <c r="B21" s="5" t="s">
        <v>28</v>
      </c>
      <c r="C21" s="5" t="s">
        <v>28</v>
      </c>
      <c r="D21" s="5" t="s">
        <v>28</v>
      </c>
      <c r="E21" s="5" t="s">
        <v>26</v>
      </c>
      <c r="F21" s="5" t="s">
        <v>26</v>
      </c>
      <c r="G21" s="4">
        <v>0</v>
      </c>
      <c r="H21" s="5" t="s">
        <v>26</v>
      </c>
      <c r="I21" s="5" t="s">
        <v>26</v>
      </c>
      <c r="J21" s="4">
        <v>0</v>
      </c>
      <c r="K21" s="4">
        <v>5</v>
      </c>
      <c r="L21" s="6">
        <v>1</v>
      </c>
      <c r="M21" s="4">
        <v>5</v>
      </c>
      <c r="N21" s="5" t="s">
        <v>28</v>
      </c>
      <c r="O21" s="5" t="s">
        <v>28</v>
      </c>
      <c r="P21" s="5" t="s">
        <v>28</v>
      </c>
      <c r="Q21" s="5" t="s">
        <v>26</v>
      </c>
      <c r="R21" s="5" t="s">
        <v>26</v>
      </c>
      <c r="S21" s="4">
        <v>0</v>
      </c>
    </row>
    <row r="22" spans="1:19" x14ac:dyDescent="0.2">
      <c r="A22" t="s">
        <v>44</v>
      </c>
      <c r="B22" s="5" t="s">
        <v>28</v>
      </c>
      <c r="C22" s="5" t="s">
        <v>28</v>
      </c>
      <c r="D22" s="5" t="s">
        <v>28</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150</v>
      </c>
      <c r="C23" s="8">
        <v>0.877</v>
      </c>
      <c r="D23" s="7">
        <v>170</v>
      </c>
      <c r="E23" s="7">
        <v>115</v>
      </c>
      <c r="F23" s="8">
        <v>0.61299999999999999</v>
      </c>
      <c r="G23" s="7">
        <v>185</v>
      </c>
      <c r="H23" s="7">
        <v>55</v>
      </c>
      <c r="I23" s="8">
        <v>0.40300000000000002</v>
      </c>
      <c r="J23" s="7">
        <v>140</v>
      </c>
      <c r="K23" s="7">
        <v>55</v>
      </c>
      <c r="L23" s="8">
        <v>0.373</v>
      </c>
      <c r="M23" s="7">
        <v>155</v>
      </c>
      <c r="N23" s="7">
        <v>35</v>
      </c>
      <c r="O23" s="8">
        <v>0.59599999999999997</v>
      </c>
      <c r="P23" s="7">
        <v>55</v>
      </c>
      <c r="Q23" s="7">
        <v>80</v>
      </c>
      <c r="R23" s="8">
        <v>0.75900000000000001</v>
      </c>
      <c r="S23" s="7">
        <v>110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92</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28</v>
      </c>
      <c r="C5" s="5" t="s">
        <v>28</v>
      </c>
      <c r="D5" s="5" t="s">
        <v>28</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4">
        <v>15</v>
      </c>
      <c r="C6" s="6">
        <v>1</v>
      </c>
      <c r="D6" s="4">
        <v>15</v>
      </c>
      <c r="E6" s="5" t="s">
        <v>26</v>
      </c>
      <c r="F6" s="5" t="s">
        <v>26</v>
      </c>
      <c r="G6" s="4">
        <v>0</v>
      </c>
      <c r="H6" s="5" t="s">
        <v>26</v>
      </c>
      <c r="I6" s="5" t="s">
        <v>26</v>
      </c>
      <c r="J6" s="4">
        <v>0</v>
      </c>
      <c r="K6" s="5" t="s">
        <v>26</v>
      </c>
      <c r="L6" s="5" t="s">
        <v>26</v>
      </c>
      <c r="M6" s="4">
        <v>0</v>
      </c>
      <c r="N6" s="5" t="s">
        <v>26</v>
      </c>
      <c r="O6" s="5" t="s">
        <v>26</v>
      </c>
      <c r="P6" s="4">
        <v>0</v>
      </c>
      <c r="Q6" s="5" t="s">
        <v>26</v>
      </c>
      <c r="R6" s="5" t="s">
        <v>26</v>
      </c>
      <c r="S6" s="4">
        <v>0</v>
      </c>
    </row>
    <row r="7" spans="1:19" x14ac:dyDescent="0.2">
      <c r="A7" t="s">
        <v>29</v>
      </c>
      <c r="B7" s="4">
        <v>5</v>
      </c>
      <c r="C7" s="6">
        <v>1</v>
      </c>
      <c r="D7" s="4">
        <v>5</v>
      </c>
      <c r="E7" s="4">
        <v>10</v>
      </c>
      <c r="F7" s="6">
        <v>1</v>
      </c>
      <c r="G7" s="4">
        <v>10</v>
      </c>
      <c r="H7" s="4">
        <v>5</v>
      </c>
      <c r="I7" s="6">
        <v>1</v>
      </c>
      <c r="J7" s="4">
        <v>5</v>
      </c>
      <c r="K7" s="4">
        <v>10</v>
      </c>
      <c r="L7" s="6">
        <v>1</v>
      </c>
      <c r="M7" s="4">
        <v>10</v>
      </c>
      <c r="N7" s="5" t="s">
        <v>28</v>
      </c>
      <c r="O7" s="5" t="s">
        <v>28</v>
      </c>
      <c r="P7" s="5" t="s">
        <v>28</v>
      </c>
      <c r="Q7" s="4">
        <v>10</v>
      </c>
      <c r="R7" s="6">
        <v>0.72699999999999998</v>
      </c>
      <c r="S7" s="4">
        <v>10</v>
      </c>
    </row>
    <row r="8" spans="1:19" x14ac:dyDescent="0.2">
      <c r="A8" t="s">
        <v>30</v>
      </c>
      <c r="B8" s="5" t="s">
        <v>28</v>
      </c>
      <c r="C8" s="5" t="s">
        <v>28</v>
      </c>
      <c r="D8" s="5" t="s">
        <v>28</v>
      </c>
      <c r="E8" s="5" t="s">
        <v>28</v>
      </c>
      <c r="F8" s="5" t="s">
        <v>28</v>
      </c>
      <c r="G8" s="5" t="s">
        <v>28</v>
      </c>
      <c r="H8" s="5" t="s">
        <v>26</v>
      </c>
      <c r="I8" s="5" t="s">
        <v>26</v>
      </c>
      <c r="J8" s="4">
        <v>0</v>
      </c>
      <c r="K8" s="5" t="s">
        <v>28</v>
      </c>
      <c r="L8" s="5" t="s">
        <v>28</v>
      </c>
      <c r="M8" s="5" t="s">
        <v>28</v>
      </c>
      <c r="N8" s="5" t="s">
        <v>26</v>
      </c>
      <c r="O8" s="5" t="s">
        <v>26</v>
      </c>
      <c r="P8" s="4">
        <v>0</v>
      </c>
      <c r="Q8" s="5" t="s">
        <v>26</v>
      </c>
      <c r="R8" s="5" t="s">
        <v>26</v>
      </c>
      <c r="S8" s="4">
        <v>0</v>
      </c>
    </row>
    <row r="9" spans="1:19" x14ac:dyDescent="0.2">
      <c r="A9" t="s">
        <v>31</v>
      </c>
      <c r="B9" s="5" t="s">
        <v>28</v>
      </c>
      <c r="C9" s="5" t="s">
        <v>28</v>
      </c>
      <c r="D9" s="5" t="s">
        <v>28</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4">
        <v>5</v>
      </c>
      <c r="F13" s="6">
        <v>1</v>
      </c>
      <c r="G13" s="4">
        <v>5</v>
      </c>
      <c r="H13" s="5" t="s">
        <v>28</v>
      </c>
      <c r="I13" s="5" t="s">
        <v>28</v>
      </c>
      <c r="J13" s="4">
        <v>5</v>
      </c>
      <c r="K13" s="5" t="s">
        <v>26</v>
      </c>
      <c r="L13" s="5" t="s">
        <v>26</v>
      </c>
      <c r="M13" s="4">
        <v>0</v>
      </c>
      <c r="N13" s="5" t="s">
        <v>28</v>
      </c>
      <c r="O13" s="5" t="s">
        <v>28</v>
      </c>
      <c r="P13" s="5" t="s">
        <v>28</v>
      </c>
      <c r="Q13" s="5" t="s">
        <v>28</v>
      </c>
      <c r="R13" s="5" t="s">
        <v>28</v>
      </c>
      <c r="S13" s="5" t="s">
        <v>28</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28</v>
      </c>
      <c r="C15" s="5" t="s">
        <v>28</v>
      </c>
      <c r="D15" s="4">
        <v>5</v>
      </c>
      <c r="E15" s="4">
        <v>15</v>
      </c>
      <c r="F15" s="6">
        <v>0.86699999999999999</v>
      </c>
      <c r="G15" s="4">
        <v>15</v>
      </c>
      <c r="H15" s="5" t="s">
        <v>28</v>
      </c>
      <c r="I15" s="5" t="s">
        <v>28</v>
      </c>
      <c r="J15" s="4">
        <v>5</v>
      </c>
      <c r="K15" s="5" t="s">
        <v>28</v>
      </c>
      <c r="L15" s="5" t="s">
        <v>28</v>
      </c>
      <c r="M15" s="5" t="s">
        <v>28</v>
      </c>
      <c r="N15" s="5" t="s">
        <v>28</v>
      </c>
      <c r="O15" s="5" t="s">
        <v>28</v>
      </c>
      <c r="P15" s="5" t="s">
        <v>28</v>
      </c>
      <c r="Q15" s="4">
        <v>5</v>
      </c>
      <c r="R15" s="6">
        <v>1</v>
      </c>
      <c r="S15" s="4">
        <v>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4">
        <v>5</v>
      </c>
      <c r="C17" s="6">
        <v>1</v>
      </c>
      <c r="D17" s="4">
        <v>5</v>
      </c>
      <c r="E17" s="5" t="s">
        <v>26</v>
      </c>
      <c r="F17" s="5" t="s">
        <v>26</v>
      </c>
      <c r="G17" s="4">
        <v>0</v>
      </c>
      <c r="H17" s="5" t="s">
        <v>26</v>
      </c>
      <c r="I17" s="5" t="s">
        <v>26</v>
      </c>
      <c r="J17" s="4">
        <v>0</v>
      </c>
      <c r="K17" s="5" t="s">
        <v>26</v>
      </c>
      <c r="L17" s="5" t="s">
        <v>26</v>
      </c>
      <c r="M17" s="4">
        <v>0</v>
      </c>
      <c r="N17" s="5" t="s">
        <v>28</v>
      </c>
      <c r="O17" s="5" t="s">
        <v>28</v>
      </c>
      <c r="P17" s="5" t="s">
        <v>28</v>
      </c>
      <c r="Q17" s="5" t="s">
        <v>28</v>
      </c>
      <c r="R17" s="5" t="s">
        <v>28</v>
      </c>
      <c r="S17" s="5" t="s">
        <v>28</v>
      </c>
    </row>
    <row r="18" spans="1:19" x14ac:dyDescent="0.2">
      <c r="A18" t="s">
        <v>40</v>
      </c>
      <c r="B18" s="5" t="s">
        <v>28</v>
      </c>
      <c r="C18" s="5" t="s">
        <v>28</v>
      </c>
      <c r="D18" s="5" t="s">
        <v>28</v>
      </c>
      <c r="E18" s="4">
        <v>10</v>
      </c>
      <c r="F18" s="6">
        <v>1</v>
      </c>
      <c r="G18" s="4">
        <v>10</v>
      </c>
      <c r="H18" s="5" t="s">
        <v>26</v>
      </c>
      <c r="I18" s="5" t="s">
        <v>26</v>
      </c>
      <c r="J18" s="4">
        <v>0</v>
      </c>
      <c r="K18" s="5" t="s">
        <v>26</v>
      </c>
      <c r="L18" s="5" t="s">
        <v>26</v>
      </c>
      <c r="M18" s="4">
        <v>0</v>
      </c>
      <c r="N18" s="5" t="s">
        <v>26</v>
      </c>
      <c r="O18" s="5" t="s">
        <v>26</v>
      </c>
      <c r="P18" s="4">
        <v>0</v>
      </c>
      <c r="Q18" s="4">
        <v>5</v>
      </c>
      <c r="R18" s="6">
        <v>0.83299999999999996</v>
      </c>
      <c r="S18" s="4">
        <v>5</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5" t="s">
        <v>26</v>
      </c>
      <c r="C20" s="5" t="s">
        <v>26</v>
      </c>
      <c r="D20" s="4">
        <v>0</v>
      </c>
      <c r="E20" s="5" t="s">
        <v>26</v>
      </c>
      <c r="F20" s="5" t="s">
        <v>26</v>
      </c>
      <c r="G20" s="4">
        <v>0</v>
      </c>
      <c r="H20" s="4">
        <v>10</v>
      </c>
      <c r="I20" s="6">
        <v>1</v>
      </c>
      <c r="J20" s="4">
        <v>10</v>
      </c>
      <c r="K20" s="5" t="s">
        <v>26</v>
      </c>
      <c r="L20" s="5" t="s">
        <v>26</v>
      </c>
      <c r="M20" s="4">
        <v>0</v>
      </c>
      <c r="N20" s="5" t="s">
        <v>26</v>
      </c>
      <c r="O20" s="5" t="s">
        <v>26</v>
      </c>
      <c r="P20" s="4">
        <v>0</v>
      </c>
      <c r="Q20" s="5" t="s">
        <v>28</v>
      </c>
      <c r="R20" s="5" t="s">
        <v>28</v>
      </c>
      <c r="S20" s="5" t="s">
        <v>28</v>
      </c>
    </row>
    <row r="21" spans="1:19" x14ac:dyDescent="0.2">
      <c r="A21" t="s">
        <v>43</v>
      </c>
      <c r="B21" s="5" t="s">
        <v>26</v>
      </c>
      <c r="C21" s="5" t="s">
        <v>26</v>
      </c>
      <c r="D21" s="4">
        <v>0</v>
      </c>
      <c r="E21" s="4">
        <v>5</v>
      </c>
      <c r="F21" s="6">
        <v>1</v>
      </c>
      <c r="G21" s="4">
        <v>5</v>
      </c>
      <c r="H21" s="5" t="s">
        <v>28</v>
      </c>
      <c r="I21" s="5" t="s">
        <v>28</v>
      </c>
      <c r="J21" s="5" t="s">
        <v>28</v>
      </c>
      <c r="K21" s="5" t="s">
        <v>26</v>
      </c>
      <c r="L21" s="5" t="s">
        <v>26</v>
      </c>
      <c r="M21" s="4">
        <v>0</v>
      </c>
      <c r="N21" s="4">
        <v>10</v>
      </c>
      <c r="O21" s="6">
        <v>1</v>
      </c>
      <c r="P21" s="4">
        <v>10</v>
      </c>
      <c r="Q21" s="5" t="s">
        <v>26</v>
      </c>
      <c r="R21" s="5" t="s">
        <v>26</v>
      </c>
      <c r="S21" s="4">
        <v>0</v>
      </c>
    </row>
    <row r="22" spans="1:19" x14ac:dyDescent="0.2">
      <c r="A22" t="s">
        <v>44</v>
      </c>
      <c r="B22" s="5" t="s">
        <v>26</v>
      </c>
      <c r="C22" s="5" t="s">
        <v>26</v>
      </c>
      <c r="D22" s="4">
        <v>0</v>
      </c>
      <c r="E22" s="4">
        <v>0</v>
      </c>
      <c r="F22" s="6">
        <v>0</v>
      </c>
      <c r="G22" s="5" t="s">
        <v>28</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40</v>
      </c>
      <c r="C23" s="8">
        <v>0.97499999999999998</v>
      </c>
      <c r="D23" s="7">
        <v>40</v>
      </c>
      <c r="E23" s="7">
        <v>45</v>
      </c>
      <c r="F23" s="8">
        <v>0.92</v>
      </c>
      <c r="G23" s="7">
        <v>50</v>
      </c>
      <c r="H23" s="7">
        <v>25</v>
      </c>
      <c r="I23" s="8">
        <v>0.82799999999999996</v>
      </c>
      <c r="J23" s="7">
        <v>30</v>
      </c>
      <c r="K23" s="7">
        <v>15</v>
      </c>
      <c r="L23" s="8">
        <v>1</v>
      </c>
      <c r="M23" s="7">
        <v>15</v>
      </c>
      <c r="N23" s="7">
        <v>20</v>
      </c>
      <c r="O23" s="8">
        <v>1</v>
      </c>
      <c r="P23" s="7">
        <v>20</v>
      </c>
      <c r="Q23" s="7">
        <v>30</v>
      </c>
      <c r="R23" s="8">
        <v>0.879</v>
      </c>
      <c r="S23" s="7">
        <v>35</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93</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1</v>
      </c>
      <c r="D5" s="4">
        <v>10</v>
      </c>
      <c r="E5" s="5" t="s">
        <v>28</v>
      </c>
      <c r="F5" s="5" t="s">
        <v>28</v>
      </c>
      <c r="G5" s="4">
        <v>15</v>
      </c>
      <c r="H5" s="5" t="s">
        <v>26</v>
      </c>
      <c r="I5" s="5" t="s">
        <v>26</v>
      </c>
      <c r="J5" s="4">
        <v>0</v>
      </c>
      <c r="K5" s="5" t="s">
        <v>26</v>
      </c>
      <c r="L5" s="5" t="s">
        <v>26</v>
      </c>
      <c r="M5" s="4">
        <v>0</v>
      </c>
      <c r="N5" s="4">
        <v>10</v>
      </c>
      <c r="O5" s="6">
        <v>0.88900000000000001</v>
      </c>
      <c r="P5" s="4">
        <v>10</v>
      </c>
      <c r="Q5" s="5" t="s">
        <v>28</v>
      </c>
      <c r="R5" s="5" t="s">
        <v>28</v>
      </c>
      <c r="S5" s="5" t="s">
        <v>28</v>
      </c>
    </row>
    <row r="6" spans="1:19" x14ac:dyDescent="0.2">
      <c r="A6" t="s">
        <v>27</v>
      </c>
      <c r="B6" s="4">
        <v>10</v>
      </c>
      <c r="C6" s="6">
        <v>1</v>
      </c>
      <c r="D6" s="4">
        <v>10</v>
      </c>
      <c r="E6" s="4">
        <v>10</v>
      </c>
      <c r="F6" s="6">
        <v>1</v>
      </c>
      <c r="G6" s="4">
        <v>10</v>
      </c>
      <c r="H6" s="4">
        <v>5</v>
      </c>
      <c r="I6" s="6">
        <v>1</v>
      </c>
      <c r="J6" s="4">
        <v>5</v>
      </c>
      <c r="K6" s="4">
        <v>10</v>
      </c>
      <c r="L6" s="6">
        <v>1</v>
      </c>
      <c r="M6" s="4">
        <v>10</v>
      </c>
      <c r="N6" s="4">
        <v>10</v>
      </c>
      <c r="O6" s="6">
        <v>1</v>
      </c>
      <c r="P6" s="4">
        <v>10</v>
      </c>
      <c r="Q6" s="4">
        <v>5</v>
      </c>
      <c r="R6" s="6">
        <v>1</v>
      </c>
      <c r="S6" s="4">
        <v>5</v>
      </c>
    </row>
    <row r="7" spans="1:19" x14ac:dyDescent="0.2">
      <c r="A7" t="s">
        <v>29</v>
      </c>
      <c r="B7" s="5" t="s">
        <v>28</v>
      </c>
      <c r="C7" s="5" t="s">
        <v>28</v>
      </c>
      <c r="D7" s="5" t="s">
        <v>28</v>
      </c>
      <c r="E7" s="4">
        <v>5</v>
      </c>
      <c r="F7" s="6">
        <v>1</v>
      </c>
      <c r="G7" s="4">
        <v>5</v>
      </c>
      <c r="H7" s="4">
        <v>10</v>
      </c>
      <c r="I7" s="6">
        <v>1</v>
      </c>
      <c r="J7" s="4">
        <v>10</v>
      </c>
      <c r="K7" s="5" t="s">
        <v>28</v>
      </c>
      <c r="L7" s="5" t="s">
        <v>28</v>
      </c>
      <c r="M7" s="4">
        <v>5</v>
      </c>
      <c r="N7" s="5" t="s">
        <v>26</v>
      </c>
      <c r="O7" s="5" t="s">
        <v>26</v>
      </c>
      <c r="P7" s="4">
        <v>0</v>
      </c>
      <c r="Q7" s="4">
        <v>5</v>
      </c>
      <c r="R7" s="6">
        <v>1</v>
      </c>
      <c r="S7" s="4">
        <v>5</v>
      </c>
    </row>
    <row r="8" spans="1:19" x14ac:dyDescent="0.2">
      <c r="A8" t="s">
        <v>30</v>
      </c>
      <c r="B8" s="5" t="s">
        <v>28</v>
      </c>
      <c r="C8" s="5" t="s">
        <v>28</v>
      </c>
      <c r="D8" s="5" t="s">
        <v>28</v>
      </c>
      <c r="E8" s="4">
        <v>15</v>
      </c>
      <c r="F8" s="6">
        <v>1</v>
      </c>
      <c r="G8" s="4">
        <v>15</v>
      </c>
      <c r="H8" s="5" t="s">
        <v>28</v>
      </c>
      <c r="I8" s="5" t="s">
        <v>28</v>
      </c>
      <c r="J8" s="5" t="s">
        <v>28</v>
      </c>
      <c r="K8" s="5" t="s">
        <v>28</v>
      </c>
      <c r="L8" s="5" t="s">
        <v>28</v>
      </c>
      <c r="M8" s="5" t="s">
        <v>28</v>
      </c>
      <c r="N8" s="5" t="s">
        <v>28</v>
      </c>
      <c r="O8" s="5" t="s">
        <v>28</v>
      </c>
      <c r="P8" s="5" t="s">
        <v>28</v>
      </c>
      <c r="Q8" s="4">
        <v>15</v>
      </c>
      <c r="R8" s="6">
        <v>1</v>
      </c>
      <c r="S8" s="4">
        <v>15</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10</v>
      </c>
      <c r="C13" s="6">
        <v>1</v>
      </c>
      <c r="D13" s="4">
        <v>10</v>
      </c>
      <c r="E13" s="5" t="s">
        <v>28</v>
      </c>
      <c r="F13" s="5" t="s">
        <v>28</v>
      </c>
      <c r="G13" s="5" t="s">
        <v>28</v>
      </c>
      <c r="H13" s="5" t="s">
        <v>28</v>
      </c>
      <c r="I13" s="5" t="s">
        <v>28</v>
      </c>
      <c r="J13" s="5" t="s">
        <v>28</v>
      </c>
      <c r="K13" s="4">
        <v>10</v>
      </c>
      <c r="L13" s="6">
        <v>1</v>
      </c>
      <c r="M13" s="4">
        <v>10</v>
      </c>
      <c r="N13" s="4">
        <v>10</v>
      </c>
      <c r="O13" s="6">
        <v>1</v>
      </c>
      <c r="P13" s="4">
        <v>10</v>
      </c>
      <c r="Q13" s="5" t="s">
        <v>28</v>
      </c>
      <c r="R13" s="5" t="s">
        <v>28</v>
      </c>
      <c r="S13" s="5" t="s">
        <v>28</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15</v>
      </c>
      <c r="C15" s="6">
        <v>1</v>
      </c>
      <c r="D15" s="4">
        <v>15</v>
      </c>
      <c r="E15" s="4">
        <v>15</v>
      </c>
      <c r="F15" s="6">
        <v>0.76500000000000001</v>
      </c>
      <c r="G15" s="4">
        <v>15</v>
      </c>
      <c r="H15" s="4">
        <v>10</v>
      </c>
      <c r="I15" s="6">
        <v>0.9</v>
      </c>
      <c r="J15" s="4">
        <v>10</v>
      </c>
      <c r="K15" s="4">
        <v>5</v>
      </c>
      <c r="L15" s="6">
        <v>0.83299999999999996</v>
      </c>
      <c r="M15" s="4">
        <v>5</v>
      </c>
      <c r="N15" s="4">
        <v>10</v>
      </c>
      <c r="O15" s="6">
        <v>1</v>
      </c>
      <c r="P15" s="4">
        <v>10</v>
      </c>
      <c r="Q15" s="4">
        <v>10</v>
      </c>
      <c r="R15" s="6">
        <v>1</v>
      </c>
      <c r="S15" s="4">
        <v>10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4">
        <v>5</v>
      </c>
      <c r="C17" s="6">
        <v>1</v>
      </c>
      <c r="D17" s="4">
        <v>5</v>
      </c>
      <c r="E17" s="5" t="s">
        <v>28</v>
      </c>
      <c r="F17" s="5" t="s">
        <v>28</v>
      </c>
      <c r="G17" s="5" t="s">
        <v>28</v>
      </c>
      <c r="H17" s="5" t="s">
        <v>28</v>
      </c>
      <c r="I17" s="5" t="s">
        <v>28</v>
      </c>
      <c r="J17" s="5" t="s">
        <v>28</v>
      </c>
      <c r="K17" s="5" t="s">
        <v>28</v>
      </c>
      <c r="L17" s="5" t="s">
        <v>28</v>
      </c>
      <c r="M17" s="5" t="s">
        <v>28</v>
      </c>
      <c r="N17" s="5" t="s">
        <v>28</v>
      </c>
      <c r="O17" s="5" t="s">
        <v>28</v>
      </c>
      <c r="P17" s="5" t="s">
        <v>28</v>
      </c>
      <c r="Q17" s="5" t="s">
        <v>26</v>
      </c>
      <c r="R17" s="5" t="s">
        <v>26</v>
      </c>
      <c r="S17" s="4">
        <v>0</v>
      </c>
    </row>
    <row r="18" spans="1:19" x14ac:dyDescent="0.2">
      <c r="A18" t="s">
        <v>40</v>
      </c>
      <c r="B18" s="5" t="s">
        <v>28</v>
      </c>
      <c r="C18" s="5" t="s">
        <v>28</v>
      </c>
      <c r="D18" s="5" t="s">
        <v>28</v>
      </c>
      <c r="E18" s="4">
        <v>15</v>
      </c>
      <c r="F18" s="6">
        <v>0.71399999999999997</v>
      </c>
      <c r="G18" s="4">
        <v>20</v>
      </c>
      <c r="H18" s="5" t="s">
        <v>28</v>
      </c>
      <c r="I18" s="5" t="s">
        <v>28</v>
      </c>
      <c r="J18" s="5" t="s">
        <v>28</v>
      </c>
      <c r="K18" s="5" t="s">
        <v>28</v>
      </c>
      <c r="L18" s="5" t="s">
        <v>28</v>
      </c>
      <c r="M18" s="5" t="s">
        <v>28</v>
      </c>
      <c r="N18" s="5" t="s">
        <v>28</v>
      </c>
      <c r="O18" s="5" t="s">
        <v>28</v>
      </c>
      <c r="P18" s="5" t="s">
        <v>28</v>
      </c>
      <c r="Q18" s="5" t="s">
        <v>28</v>
      </c>
      <c r="R18" s="5" t="s">
        <v>28</v>
      </c>
      <c r="S18" s="5" t="s">
        <v>28</v>
      </c>
    </row>
    <row r="19" spans="1:19" x14ac:dyDescent="0.2">
      <c r="A19" t="s">
        <v>41</v>
      </c>
      <c r="B19" s="5" t="s">
        <v>28</v>
      </c>
      <c r="C19" s="5" t="s">
        <v>28</v>
      </c>
      <c r="D19" s="5" t="s">
        <v>28</v>
      </c>
      <c r="E19" s="5" t="s">
        <v>28</v>
      </c>
      <c r="F19" s="5" t="s">
        <v>28</v>
      </c>
      <c r="G19" s="4">
        <v>10</v>
      </c>
      <c r="H19" s="5" t="s">
        <v>26</v>
      </c>
      <c r="I19" s="5" t="s">
        <v>26</v>
      </c>
      <c r="J19" s="4">
        <v>0</v>
      </c>
      <c r="K19" s="4">
        <v>5</v>
      </c>
      <c r="L19" s="6">
        <v>0.83299999999999996</v>
      </c>
      <c r="M19" s="4">
        <v>5</v>
      </c>
      <c r="N19" s="5" t="s">
        <v>26</v>
      </c>
      <c r="O19" s="5" t="s">
        <v>26</v>
      </c>
      <c r="P19" s="4">
        <v>0</v>
      </c>
      <c r="Q19" s="5" t="s">
        <v>26</v>
      </c>
      <c r="R19" s="5" t="s">
        <v>26</v>
      </c>
      <c r="S19" s="4">
        <v>0</v>
      </c>
    </row>
    <row r="20" spans="1:19" x14ac:dyDescent="0.2">
      <c r="A20" t="s">
        <v>42</v>
      </c>
      <c r="B20" s="5" t="s">
        <v>28</v>
      </c>
      <c r="C20" s="5" t="s">
        <v>28</v>
      </c>
      <c r="D20" s="5" t="s">
        <v>28</v>
      </c>
      <c r="E20" s="5" t="s">
        <v>28</v>
      </c>
      <c r="F20" s="5" t="s">
        <v>28</v>
      </c>
      <c r="G20" s="5" t="s">
        <v>28</v>
      </c>
      <c r="H20" s="4">
        <v>5</v>
      </c>
      <c r="I20" s="6">
        <v>1</v>
      </c>
      <c r="J20" s="4">
        <v>5</v>
      </c>
      <c r="K20" s="5" t="s">
        <v>28</v>
      </c>
      <c r="L20" s="5" t="s">
        <v>28</v>
      </c>
      <c r="M20" s="5" t="s">
        <v>28</v>
      </c>
      <c r="N20" s="5" t="s">
        <v>28</v>
      </c>
      <c r="O20" s="5" t="s">
        <v>28</v>
      </c>
      <c r="P20" s="5" t="s">
        <v>28</v>
      </c>
      <c r="Q20" s="4">
        <v>5</v>
      </c>
      <c r="R20" s="6">
        <v>1</v>
      </c>
      <c r="S20" s="4">
        <v>5</v>
      </c>
    </row>
    <row r="21" spans="1:19" x14ac:dyDescent="0.2">
      <c r="A21" t="s">
        <v>43</v>
      </c>
      <c r="B21" s="4">
        <v>5</v>
      </c>
      <c r="C21" s="6">
        <v>1</v>
      </c>
      <c r="D21" s="4">
        <v>5</v>
      </c>
      <c r="E21" s="4">
        <v>10</v>
      </c>
      <c r="F21" s="6">
        <v>1</v>
      </c>
      <c r="G21" s="4">
        <v>10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70</v>
      </c>
      <c r="C23" s="8">
        <v>1</v>
      </c>
      <c r="D23" s="7">
        <v>70</v>
      </c>
      <c r="E23" s="7">
        <v>85</v>
      </c>
      <c r="F23" s="8">
        <v>0.72399999999999998</v>
      </c>
      <c r="G23" s="7">
        <v>115</v>
      </c>
      <c r="H23" s="7">
        <v>45</v>
      </c>
      <c r="I23" s="8">
        <v>0.97699999999999998</v>
      </c>
      <c r="J23" s="7">
        <v>45</v>
      </c>
      <c r="K23" s="7">
        <v>45</v>
      </c>
      <c r="L23" s="8">
        <v>0.91700000000000004</v>
      </c>
      <c r="M23" s="7">
        <v>50</v>
      </c>
      <c r="N23" s="7">
        <v>45</v>
      </c>
      <c r="O23" s="8">
        <v>0.97899999999999998</v>
      </c>
      <c r="P23" s="7">
        <v>50</v>
      </c>
      <c r="Q23" s="7">
        <v>50</v>
      </c>
      <c r="R23" s="8">
        <v>1</v>
      </c>
      <c r="S23" s="7">
        <v>50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94</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28</v>
      </c>
      <c r="F5" s="5" t="s">
        <v>28</v>
      </c>
      <c r="G5" s="5" t="s">
        <v>28</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26</v>
      </c>
      <c r="C6" s="5" t="s">
        <v>26</v>
      </c>
      <c r="D6" s="4">
        <v>0</v>
      </c>
      <c r="E6" s="5" t="s">
        <v>28</v>
      </c>
      <c r="F6" s="5" t="s">
        <v>28</v>
      </c>
      <c r="G6" s="5" t="s">
        <v>28</v>
      </c>
      <c r="H6" s="5" t="s">
        <v>26</v>
      </c>
      <c r="I6" s="5" t="s">
        <v>26</v>
      </c>
      <c r="J6" s="4">
        <v>0</v>
      </c>
      <c r="K6" s="5" t="s">
        <v>28</v>
      </c>
      <c r="L6" s="5" t="s">
        <v>28</v>
      </c>
      <c r="M6" s="5" t="s">
        <v>28</v>
      </c>
      <c r="N6" s="5" t="s">
        <v>28</v>
      </c>
      <c r="O6" s="5" t="s">
        <v>28</v>
      </c>
      <c r="P6" s="5" t="s">
        <v>28</v>
      </c>
      <c r="Q6" s="5" t="s">
        <v>28</v>
      </c>
      <c r="R6" s="5" t="s">
        <v>28</v>
      </c>
      <c r="S6" s="5" t="s">
        <v>28</v>
      </c>
    </row>
    <row r="7" spans="1:19" x14ac:dyDescent="0.2">
      <c r="A7" t="s">
        <v>29</v>
      </c>
      <c r="B7" s="4">
        <v>20</v>
      </c>
      <c r="C7" s="6">
        <v>1</v>
      </c>
      <c r="D7" s="4">
        <v>20</v>
      </c>
      <c r="E7" s="4">
        <v>10</v>
      </c>
      <c r="F7" s="6">
        <v>1</v>
      </c>
      <c r="G7" s="4">
        <v>10</v>
      </c>
      <c r="H7" s="4">
        <v>5</v>
      </c>
      <c r="I7" s="6">
        <v>1</v>
      </c>
      <c r="J7" s="4">
        <v>5</v>
      </c>
      <c r="K7" s="4">
        <v>10</v>
      </c>
      <c r="L7" s="6">
        <v>1</v>
      </c>
      <c r="M7" s="4">
        <v>10</v>
      </c>
      <c r="N7" s="5" t="s">
        <v>28</v>
      </c>
      <c r="O7" s="5" t="s">
        <v>28</v>
      </c>
      <c r="P7" s="5" t="s">
        <v>28</v>
      </c>
      <c r="Q7" s="4">
        <v>5</v>
      </c>
      <c r="R7" s="6">
        <v>1</v>
      </c>
      <c r="S7" s="4">
        <v>5</v>
      </c>
    </row>
    <row r="8" spans="1:19" x14ac:dyDescent="0.2">
      <c r="A8" t="s">
        <v>30</v>
      </c>
      <c r="B8" s="5" t="s">
        <v>28</v>
      </c>
      <c r="C8" s="5" t="s">
        <v>28</v>
      </c>
      <c r="D8" s="5" t="s">
        <v>28</v>
      </c>
      <c r="E8" s="5" t="s">
        <v>28</v>
      </c>
      <c r="F8" s="5" t="s">
        <v>28</v>
      </c>
      <c r="G8" s="5" t="s">
        <v>28</v>
      </c>
      <c r="H8" s="5" t="s">
        <v>28</v>
      </c>
      <c r="I8" s="5" t="s">
        <v>28</v>
      </c>
      <c r="J8" s="5" t="s">
        <v>28</v>
      </c>
      <c r="K8" s="4">
        <v>15</v>
      </c>
      <c r="L8" s="6">
        <v>1</v>
      </c>
      <c r="M8" s="4">
        <v>15</v>
      </c>
      <c r="N8" s="5" t="s">
        <v>26</v>
      </c>
      <c r="O8" s="5" t="s">
        <v>26</v>
      </c>
      <c r="P8" s="4">
        <v>0</v>
      </c>
      <c r="Q8" s="5" t="s">
        <v>28</v>
      </c>
      <c r="R8" s="5" t="s">
        <v>28</v>
      </c>
      <c r="S8" s="5" t="s">
        <v>28</v>
      </c>
    </row>
    <row r="9" spans="1:19" x14ac:dyDescent="0.2">
      <c r="A9" t="s">
        <v>31</v>
      </c>
      <c r="B9" s="5" t="s">
        <v>26</v>
      </c>
      <c r="C9" s="5" t="s">
        <v>26</v>
      </c>
      <c r="D9" s="4">
        <v>0</v>
      </c>
      <c r="E9" s="5" t="s">
        <v>28</v>
      </c>
      <c r="F9" s="5" t="s">
        <v>28</v>
      </c>
      <c r="G9" s="5" t="s">
        <v>28</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4">
        <v>5</v>
      </c>
      <c r="C13" s="6">
        <v>1</v>
      </c>
      <c r="D13" s="4">
        <v>5</v>
      </c>
      <c r="E13" s="4">
        <v>15</v>
      </c>
      <c r="F13" s="6">
        <v>1</v>
      </c>
      <c r="G13" s="4">
        <v>15</v>
      </c>
      <c r="H13" s="5" t="s">
        <v>26</v>
      </c>
      <c r="I13" s="5" t="s">
        <v>26</v>
      </c>
      <c r="J13" s="4">
        <v>0</v>
      </c>
      <c r="K13" s="5" t="s">
        <v>26</v>
      </c>
      <c r="L13" s="5" t="s">
        <v>26</v>
      </c>
      <c r="M13" s="4">
        <v>0</v>
      </c>
      <c r="N13" s="5" t="s">
        <v>28</v>
      </c>
      <c r="O13" s="5" t="s">
        <v>28</v>
      </c>
      <c r="P13" s="5" t="s">
        <v>28</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5</v>
      </c>
      <c r="C15" s="6">
        <v>1</v>
      </c>
      <c r="D15" s="4">
        <v>5</v>
      </c>
      <c r="E15" s="4">
        <v>20</v>
      </c>
      <c r="F15" s="6">
        <v>0.64500000000000002</v>
      </c>
      <c r="G15" s="4">
        <v>30</v>
      </c>
      <c r="H15" s="4">
        <v>5</v>
      </c>
      <c r="I15" s="6">
        <v>1</v>
      </c>
      <c r="J15" s="4">
        <v>5</v>
      </c>
      <c r="K15" s="4">
        <v>10</v>
      </c>
      <c r="L15" s="6">
        <v>1</v>
      </c>
      <c r="M15" s="4">
        <v>10</v>
      </c>
      <c r="N15" s="4">
        <v>10</v>
      </c>
      <c r="O15" s="6">
        <v>0.81799999999999995</v>
      </c>
      <c r="P15" s="4">
        <v>10</v>
      </c>
      <c r="Q15" s="4">
        <v>25</v>
      </c>
      <c r="R15" s="6">
        <v>1</v>
      </c>
      <c r="S15" s="4">
        <v>25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28</v>
      </c>
      <c r="F17" s="5" t="s">
        <v>28</v>
      </c>
      <c r="G17" s="5" t="s">
        <v>28</v>
      </c>
      <c r="H17" s="5" t="s">
        <v>26</v>
      </c>
      <c r="I17" s="5" t="s">
        <v>26</v>
      </c>
      <c r="J17" s="4">
        <v>0</v>
      </c>
      <c r="K17" s="5" t="s">
        <v>26</v>
      </c>
      <c r="L17" s="5" t="s">
        <v>26</v>
      </c>
      <c r="M17" s="4">
        <v>0</v>
      </c>
      <c r="N17" s="4">
        <v>5</v>
      </c>
      <c r="O17" s="6">
        <v>1</v>
      </c>
      <c r="P17" s="4">
        <v>5</v>
      </c>
      <c r="Q17" s="5" t="s">
        <v>26</v>
      </c>
      <c r="R17" s="5" t="s">
        <v>26</v>
      </c>
      <c r="S17" s="4">
        <v>0</v>
      </c>
    </row>
    <row r="18" spans="1:19" x14ac:dyDescent="0.2">
      <c r="A18" t="s">
        <v>40</v>
      </c>
      <c r="B18" s="5" t="s">
        <v>28</v>
      </c>
      <c r="C18" s="5" t="s">
        <v>28</v>
      </c>
      <c r="D18" s="5" t="s">
        <v>28</v>
      </c>
      <c r="E18" s="5" t="s">
        <v>28</v>
      </c>
      <c r="F18" s="5" t="s">
        <v>28</v>
      </c>
      <c r="G18" s="5" t="s">
        <v>28</v>
      </c>
      <c r="H18" s="4">
        <v>10</v>
      </c>
      <c r="I18" s="6">
        <v>1</v>
      </c>
      <c r="J18" s="4">
        <v>10</v>
      </c>
      <c r="K18" s="5" t="s">
        <v>28</v>
      </c>
      <c r="L18" s="5" t="s">
        <v>28</v>
      </c>
      <c r="M18" s="5" t="s">
        <v>28</v>
      </c>
      <c r="N18" s="5" t="s">
        <v>26</v>
      </c>
      <c r="O18" s="5" t="s">
        <v>26</v>
      </c>
      <c r="P18" s="4">
        <v>0</v>
      </c>
      <c r="Q18" s="5" t="s">
        <v>26</v>
      </c>
      <c r="R18" s="5" t="s">
        <v>26</v>
      </c>
      <c r="S18" s="4">
        <v>0</v>
      </c>
    </row>
    <row r="19" spans="1:19" x14ac:dyDescent="0.2">
      <c r="A19" t="s">
        <v>41</v>
      </c>
      <c r="B19" s="5" t="s">
        <v>28</v>
      </c>
      <c r="C19" s="5" t="s">
        <v>28</v>
      </c>
      <c r="D19" s="5" t="s">
        <v>28</v>
      </c>
      <c r="E19" s="5" t="s">
        <v>26</v>
      </c>
      <c r="F19" s="5" t="s">
        <v>26</v>
      </c>
      <c r="G19" s="4">
        <v>0</v>
      </c>
      <c r="H19" s="5" t="s">
        <v>26</v>
      </c>
      <c r="I19" s="5" t="s">
        <v>26</v>
      </c>
      <c r="J19" s="4">
        <v>0</v>
      </c>
      <c r="K19" s="4">
        <v>0</v>
      </c>
      <c r="L19" s="6">
        <v>0</v>
      </c>
      <c r="M19" s="4">
        <v>5</v>
      </c>
      <c r="N19" s="5" t="s">
        <v>26</v>
      </c>
      <c r="O19" s="5" t="s">
        <v>26</v>
      </c>
      <c r="P19" s="4">
        <v>0</v>
      </c>
      <c r="Q19" s="5" t="s">
        <v>26</v>
      </c>
      <c r="R19" s="5" t="s">
        <v>26</v>
      </c>
      <c r="S19" s="4">
        <v>0</v>
      </c>
    </row>
    <row r="20" spans="1:19" x14ac:dyDescent="0.2">
      <c r="A20" t="s">
        <v>42</v>
      </c>
      <c r="B20" s="4">
        <v>5</v>
      </c>
      <c r="C20" s="6">
        <v>0.55600000000000005</v>
      </c>
      <c r="D20" s="4">
        <v>10</v>
      </c>
      <c r="E20" s="4">
        <v>5</v>
      </c>
      <c r="F20" s="6">
        <v>0.625</v>
      </c>
      <c r="G20" s="4">
        <v>10</v>
      </c>
      <c r="H20" s="5" t="s">
        <v>28</v>
      </c>
      <c r="I20" s="5" t="s">
        <v>28</v>
      </c>
      <c r="J20" s="5" t="s">
        <v>28</v>
      </c>
      <c r="K20" s="4">
        <v>10</v>
      </c>
      <c r="L20" s="6">
        <v>1</v>
      </c>
      <c r="M20" s="4">
        <v>10</v>
      </c>
      <c r="N20" s="4">
        <v>10</v>
      </c>
      <c r="O20" s="6">
        <v>1</v>
      </c>
      <c r="P20" s="4">
        <v>10</v>
      </c>
      <c r="Q20" s="5" t="s">
        <v>28</v>
      </c>
      <c r="R20" s="5" t="s">
        <v>28</v>
      </c>
      <c r="S20" s="5" t="s">
        <v>28</v>
      </c>
    </row>
    <row r="21" spans="1:19" x14ac:dyDescent="0.2">
      <c r="A21" t="s">
        <v>43</v>
      </c>
      <c r="B21" s="5" t="s">
        <v>26</v>
      </c>
      <c r="C21" s="5" t="s">
        <v>26</v>
      </c>
      <c r="D21" s="4">
        <v>0</v>
      </c>
      <c r="E21" s="5" t="s">
        <v>28</v>
      </c>
      <c r="F21" s="5" t="s">
        <v>28</v>
      </c>
      <c r="G21" s="5" t="s">
        <v>28</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45</v>
      </c>
      <c r="C23" s="8">
        <v>0.91500000000000004</v>
      </c>
      <c r="D23" s="7">
        <v>45</v>
      </c>
      <c r="E23" s="7">
        <v>60</v>
      </c>
      <c r="F23" s="8">
        <v>0.80500000000000005</v>
      </c>
      <c r="G23" s="7">
        <v>75</v>
      </c>
      <c r="H23" s="7">
        <v>25</v>
      </c>
      <c r="I23" s="8">
        <v>1</v>
      </c>
      <c r="J23" s="7">
        <v>25</v>
      </c>
      <c r="K23" s="7">
        <v>45</v>
      </c>
      <c r="L23" s="8">
        <v>0.86799999999999999</v>
      </c>
      <c r="M23" s="7">
        <v>55</v>
      </c>
      <c r="N23" s="7">
        <v>30</v>
      </c>
      <c r="O23" s="8">
        <v>0.94099999999999995</v>
      </c>
      <c r="P23" s="7">
        <v>35</v>
      </c>
      <c r="Q23" s="7">
        <v>35</v>
      </c>
      <c r="R23" s="8">
        <v>1</v>
      </c>
      <c r="S23" s="7">
        <v>35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3" t="s">
        <v>95</v>
      </c>
    </row>
    <row r="2" spans="1:2" x14ac:dyDescent="0.2">
      <c r="A2" t="s">
        <v>46</v>
      </c>
    </row>
    <row r="3" spans="1:2" ht="15.75" x14ac:dyDescent="0.25">
      <c r="A3" s="3" t="s">
        <v>48</v>
      </c>
      <c r="B3" s="3" t="s">
        <v>49</v>
      </c>
    </row>
    <row r="4" spans="1:2" ht="60" x14ac:dyDescent="0.2">
      <c r="A4" s="11" t="s">
        <v>50</v>
      </c>
      <c r="B4" s="12" t="s">
        <v>51</v>
      </c>
    </row>
    <row r="5" spans="1:2" ht="60" x14ac:dyDescent="0.2">
      <c r="A5" s="11" t="s">
        <v>52</v>
      </c>
      <c r="B5" s="12" t="s">
        <v>53</v>
      </c>
    </row>
    <row r="6" spans="1:2" ht="30" x14ac:dyDescent="0.2">
      <c r="A6" s="11" t="s">
        <v>54</v>
      </c>
      <c r="B6" s="12" t="s">
        <v>55</v>
      </c>
    </row>
    <row r="7" spans="1:2" ht="30" x14ac:dyDescent="0.2">
      <c r="A7" s="14" t="s">
        <v>56</v>
      </c>
      <c r="B7" s="12" t="s">
        <v>58</v>
      </c>
    </row>
    <row r="8" spans="1:2" x14ac:dyDescent="0.2">
      <c r="A8" s="14" t="s">
        <v>57</v>
      </c>
      <c r="B8" s="12" t="s">
        <v>60</v>
      </c>
    </row>
    <row r="9" spans="1:2" x14ac:dyDescent="0.2">
      <c r="A9" s="14" t="s">
        <v>59</v>
      </c>
      <c r="B9" s="15" t="str">
        <f>HYPERLINK("https://www.sqa.org.uk/sqa/111108.html", "Refer to the background information document for additional information.")</f>
        <v>Refer to the background information document for additional information.</v>
      </c>
    </row>
    <row r="10" spans="1:2" ht="30" x14ac:dyDescent="0.2">
      <c r="A10" s="14" t="s">
        <v>61</v>
      </c>
      <c r="B10" s="12" t="s">
        <v>62</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65</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28</v>
      </c>
      <c r="C5" s="5" t="s">
        <v>28</v>
      </c>
      <c r="D5" s="5" t="s">
        <v>28</v>
      </c>
      <c r="E5" s="5" t="s">
        <v>26</v>
      </c>
      <c r="F5" s="5" t="s">
        <v>26</v>
      </c>
      <c r="G5" s="4">
        <v>0</v>
      </c>
      <c r="H5" s="5" t="s">
        <v>26</v>
      </c>
      <c r="I5" s="5" t="s">
        <v>26</v>
      </c>
      <c r="J5" s="4">
        <v>0</v>
      </c>
      <c r="K5" s="4">
        <v>15</v>
      </c>
      <c r="L5" s="6">
        <v>1</v>
      </c>
      <c r="M5" s="4">
        <v>15</v>
      </c>
      <c r="N5" s="5" t="s">
        <v>26</v>
      </c>
      <c r="O5" s="5" t="s">
        <v>26</v>
      </c>
      <c r="P5" s="4">
        <v>0</v>
      </c>
      <c r="Q5" s="5" t="s">
        <v>28</v>
      </c>
      <c r="R5" s="5" t="s">
        <v>28</v>
      </c>
      <c r="S5" s="5" t="s">
        <v>28</v>
      </c>
    </row>
    <row r="6" spans="1:19" x14ac:dyDescent="0.2">
      <c r="A6" t="s">
        <v>27</v>
      </c>
      <c r="B6" s="5" t="s">
        <v>28</v>
      </c>
      <c r="C6" s="5" t="s">
        <v>28</v>
      </c>
      <c r="D6" s="5" t="s">
        <v>28</v>
      </c>
      <c r="E6" s="4">
        <v>0</v>
      </c>
      <c r="F6" s="6">
        <v>0</v>
      </c>
      <c r="G6" s="5" t="s">
        <v>28</v>
      </c>
      <c r="H6" s="5" t="s">
        <v>28</v>
      </c>
      <c r="I6" s="5" t="s">
        <v>28</v>
      </c>
      <c r="J6" s="5" t="s">
        <v>28</v>
      </c>
      <c r="K6" s="5" t="s">
        <v>28</v>
      </c>
      <c r="L6" s="5" t="s">
        <v>28</v>
      </c>
      <c r="M6" s="5" t="s">
        <v>28</v>
      </c>
      <c r="N6" s="5" t="s">
        <v>26</v>
      </c>
      <c r="O6" s="5" t="s">
        <v>26</v>
      </c>
      <c r="P6" s="4">
        <v>0</v>
      </c>
      <c r="Q6" s="5" t="s">
        <v>26</v>
      </c>
      <c r="R6" s="5" t="s">
        <v>26</v>
      </c>
      <c r="S6" s="4">
        <v>0</v>
      </c>
    </row>
    <row r="7" spans="1:19" x14ac:dyDescent="0.2">
      <c r="A7" t="s">
        <v>29</v>
      </c>
      <c r="B7" s="4">
        <v>5</v>
      </c>
      <c r="C7" s="6">
        <v>1</v>
      </c>
      <c r="D7" s="4">
        <v>5</v>
      </c>
      <c r="E7" s="4">
        <v>5</v>
      </c>
      <c r="F7" s="6">
        <v>1</v>
      </c>
      <c r="G7" s="4">
        <v>5</v>
      </c>
      <c r="H7" s="4">
        <v>10</v>
      </c>
      <c r="I7" s="6">
        <v>0.91700000000000004</v>
      </c>
      <c r="J7" s="4">
        <v>10</v>
      </c>
      <c r="K7" s="4">
        <v>15</v>
      </c>
      <c r="L7" s="6">
        <v>1</v>
      </c>
      <c r="M7" s="4">
        <v>15</v>
      </c>
      <c r="N7" s="4">
        <v>10</v>
      </c>
      <c r="O7" s="6">
        <v>0.9</v>
      </c>
      <c r="P7" s="4">
        <v>10</v>
      </c>
      <c r="Q7" s="4">
        <v>5</v>
      </c>
      <c r="R7" s="6">
        <v>1</v>
      </c>
      <c r="S7" s="4">
        <v>5</v>
      </c>
    </row>
    <row r="8" spans="1:19" x14ac:dyDescent="0.2">
      <c r="A8" t="s">
        <v>30</v>
      </c>
      <c r="B8" s="4">
        <v>10</v>
      </c>
      <c r="C8" s="6">
        <v>0.57099999999999995</v>
      </c>
      <c r="D8" s="4">
        <v>15</v>
      </c>
      <c r="E8" s="4">
        <v>0</v>
      </c>
      <c r="F8" s="6">
        <v>0</v>
      </c>
      <c r="G8" s="4">
        <v>10</v>
      </c>
      <c r="H8" s="4">
        <v>0</v>
      </c>
      <c r="I8" s="6">
        <v>0</v>
      </c>
      <c r="J8" s="4">
        <v>5</v>
      </c>
      <c r="K8" s="5" t="s">
        <v>28</v>
      </c>
      <c r="L8" s="5" t="s">
        <v>28</v>
      </c>
      <c r="M8" s="5" t="s">
        <v>28</v>
      </c>
      <c r="N8" s="4">
        <v>10</v>
      </c>
      <c r="O8" s="6">
        <v>0.70599999999999996</v>
      </c>
      <c r="P8" s="4">
        <v>15</v>
      </c>
      <c r="Q8" s="5" t="s">
        <v>28</v>
      </c>
      <c r="R8" s="5" t="s">
        <v>28</v>
      </c>
      <c r="S8" s="5" t="s">
        <v>28</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5" t="s">
        <v>26</v>
      </c>
      <c r="F13" s="5" t="s">
        <v>26</v>
      </c>
      <c r="G13" s="4">
        <v>0</v>
      </c>
      <c r="H13" s="5" t="s">
        <v>28</v>
      </c>
      <c r="I13" s="5" t="s">
        <v>28</v>
      </c>
      <c r="J13" s="5" t="s">
        <v>28</v>
      </c>
      <c r="K13" s="4">
        <v>10</v>
      </c>
      <c r="L13" s="6">
        <v>0.83299999999999996</v>
      </c>
      <c r="M13" s="4">
        <v>10</v>
      </c>
      <c r="N13" s="4">
        <v>10</v>
      </c>
      <c r="O13" s="6">
        <v>1</v>
      </c>
      <c r="P13" s="4">
        <v>10</v>
      </c>
      <c r="Q13" s="5" t="s">
        <v>28</v>
      </c>
      <c r="R13" s="5" t="s">
        <v>28</v>
      </c>
      <c r="S13" s="5" t="s">
        <v>28</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10</v>
      </c>
      <c r="C15" s="6">
        <v>1</v>
      </c>
      <c r="D15" s="4">
        <v>10</v>
      </c>
      <c r="E15" s="4">
        <v>5</v>
      </c>
      <c r="F15" s="6">
        <v>0.85699999999999998</v>
      </c>
      <c r="G15" s="4">
        <v>5</v>
      </c>
      <c r="H15" s="4">
        <v>15</v>
      </c>
      <c r="I15" s="6">
        <v>0.88900000000000001</v>
      </c>
      <c r="J15" s="4">
        <v>20</v>
      </c>
      <c r="K15" s="4">
        <v>10</v>
      </c>
      <c r="L15" s="6">
        <v>0.75</v>
      </c>
      <c r="M15" s="4">
        <v>15</v>
      </c>
      <c r="N15" s="5" t="s">
        <v>28</v>
      </c>
      <c r="O15" s="5" t="s">
        <v>28</v>
      </c>
      <c r="P15" s="5" t="s">
        <v>28</v>
      </c>
      <c r="Q15" s="5" t="s">
        <v>28</v>
      </c>
      <c r="R15" s="5" t="s">
        <v>28</v>
      </c>
      <c r="S15" s="4">
        <v>10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28</v>
      </c>
      <c r="C17" s="5" t="s">
        <v>28</v>
      </c>
      <c r="D17" s="5" t="s">
        <v>28</v>
      </c>
      <c r="E17" s="5" t="s">
        <v>28</v>
      </c>
      <c r="F17" s="5" t="s">
        <v>28</v>
      </c>
      <c r="G17" s="5" t="s">
        <v>28</v>
      </c>
      <c r="H17" s="4">
        <v>5</v>
      </c>
      <c r="I17" s="6">
        <v>1</v>
      </c>
      <c r="J17" s="4">
        <v>5</v>
      </c>
      <c r="K17" s="5" t="s">
        <v>28</v>
      </c>
      <c r="L17" s="5" t="s">
        <v>28</v>
      </c>
      <c r="M17" s="5" t="s">
        <v>28</v>
      </c>
      <c r="N17" s="5" t="s">
        <v>26</v>
      </c>
      <c r="O17" s="5" t="s">
        <v>26</v>
      </c>
      <c r="P17" s="4">
        <v>0</v>
      </c>
      <c r="Q17" s="5" t="s">
        <v>26</v>
      </c>
      <c r="R17" s="5" t="s">
        <v>26</v>
      </c>
      <c r="S17" s="4">
        <v>0</v>
      </c>
    </row>
    <row r="18" spans="1:19" x14ac:dyDescent="0.2">
      <c r="A18" t="s">
        <v>40</v>
      </c>
      <c r="B18" s="4">
        <v>5</v>
      </c>
      <c r="C18" s="6">
        <v>0.85699999999999998</v>
      </c>
      <c r="D18" s="4">
        <v>5</v>
      </c>
      <c r="E18" s="4">
        <v>5</v>
      </c>
      <c r="F18" s="6">
        <v>1</v>
      </c>
      <c r="G18" s="4">
        <v>5</v>
      </c>
      <c r="H18" s="4">
        <v>0</v>
      </c>
      <c r="I18" s="6">
        <v>0</v>
      </c>
      <c r="J18" s="5" t="s">
        <v>28</v>
      </c>
      <c r="K18" s="5" t="s">
        <v>26</v>
      </c>
      <c r="L18" s="5" t="s">
        <v>26</v>
      </c>
      <c r="M18" s="4">
        <v>0</v>
      </c>
      <c r="N18" s="5" t="s">
        <v>28</v>
      </c>
      <c r="O18" s="5" t="s">
        <v>28</v>
      </c>
      <c r="P18" s="5" t="s">
        <v>28</v>
      </c>
      <c r="Q18" s="4">
        <v>0</v>
      </c>
      <c r="R18" s="6">
        <v>0</v>
      </c>
      <c r="S18" s="5" t="s">
        <v>28</v>
      </c>
    </row>
    <row r="19" spans="1:19" x14ac:dyDescent="0.2">
      <c r="A19" t="s">
        <v>41</v>
      </c>
      <c r="B19" s="5" t="s">
        <v>26</v>
      </c>
      <c r="C19" s="5" t="s">
        <v>26</v>
      </c>
      <c r="D19" s="4">
        <v>0</v>
      </c>
      <c r="E19" s="5" t="s">
        <v>26</v>
      </c>
      <c r="F19" s="5" t="s">
        <v>26</v>
      </c>
      <c r="G19" s="4">
        <v>0</v>
      </c>
      <c r="H19" s="4">
        <v>5</v>
      </c>
      <c r="I19" s="6">
        <v>1</v>
      </c>
      <c r="J19" s="4">
        <v>5</v>
      </c>
      <c r="K19" s="5" t="s">
        <v>28</v>
      </c>
      <c r="L19" s="5" t="s">
        <v>28</v>
      </c>
      <c r="M19" s="5" t="s">
        <v>28</v>
      </c>
      <c r="N19" s="5" t="s">
        <v>28</v>
      </c>
      <c r="O19" s="5" t="s">
        <v>28</v>
      </c>
      <c r="P19" s="5" t="s">
        <v>28</v>
      </c>
      <c r="Q19" s="5" t="s">
        <v>26</v>
      </c>
      <c r="R19" s="5" t="s">
        <v>26</v>
      </c>
      <c r="S19" s="4">
        <v>0</v>
      </c>
    </row>
    <row r="20" spans="1:19" x14ac:dyDescent="0.2">
      <c r="A20" t="s">
        <v>42</v>
      </c>
      <c r="B20" s="5" t="s">
        <v>28</v>
      </c>
      <c r="C20" s="5" t="s">
        <v>28</v>
      </c>
      <c r="D20" s="5" t="s">
        <v>28</v>
      </c>
      <c r="E20" s="5" t="s">
        <v>28</v>
      </c>
      <c r="F20" s="5" t="s">
        <v>28</v>
      </c>
      <c r="G20" s="5" t="s">
        <v>28</v>
      </c>
      <c r="H20" s="4">
        <v>5</v>
      </c>
      <c r="I20" s="6">
        <v>0.83299999999999996</v>
      </c>
      <c r="J20" s="4">
        <v>5</v>
      </c>
      <c r="K20" s="5" t="s">
        <v>28</v>
      </c>
      <c r="L20" s="5" t="s">
        <v>28</v>
      </c>
      <c r="M20" s="5" t="s">
        <v>28</v>
      </c>
      <c r="N20" s="5" t="s">
        <v>28</v>
      </c>
      <c r="O20" s="5" t="s">
        <v>28</v>
      </c>
      <c r="P20" s="5" t="s">
        <v>28</v>
      </c>
      <c r="Q20" s="4">
        <v>10</v>
      </c>
      <c r="R20" s="6">
        <v>0.91700000000000004</v>
      </c>
      <c r="S20" s="4">
        <v>10</v>
      </c>
    </row>
    <row r="21" spans="1:19" x14ac:dyDescent="0.2">
      <c r="A21" t="s">
        <v>43</v>
      </c>
      <c r="B21" s="5" t="s">
        <v>28</v>
      </c>
      <c r="C21" s="5" t="s">
        <v>28</v>
      </c>
      <c r="D21" s="5" t="s">
        <v>28</v>
      </c>
      <c r="E21" s="5" t="s">
        <v>28</v>
      </c>
      <c r="F21" s="5" t="s">
        <v>28</v>
      </c>
      <c r="G21" s="5" t="s">
        <v>28</v>
      </c>
      <c r="H21" s="4">
        <v>10</v>
      </c>
      <c r="I21" s="6">
        <v>0.9</v>
      </c>
      <c r="J21" s="4">
        <v>10</v>
      </c>
      <c r="K21" s="4">
        <v>10</v>
      </c>
      <c r="L21" s="6">
        <v>0.85699999999999998</v>
      </c>
      <c r="M21" s="4">
        <v>15</v>
      </c>
      <c r="N21" s="5" t="s">
        <v>28</v>
      </c>
      <c r="O21" s="5" t="s">
        <v>28</v>
      </c>
      <c r="P21" s="5" t="s">
        <v>28</v>
      </c>
      <c r="Q21" s="4">
        <v>5</v>
      </c>
      <c r="R21" s="6">
        <v>1</v>
      </c>
      <c r="S21" s="4">
        <v>5</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45</v>
      </c>
      <c r="C23" s="8">
        <v>0.86299999999999999</v>
      </c>
      <c r="D23" s="7">
        <v>50</v>
      </c>
      <c r="E23" s="7">
        <v>25</v>
      </c>
      <c r="F23" s="8">
        <v>0.72199999999999998</v>
      </c>
      <c r="G23" s="7">
        <v>35</v>
      </c>
      <c r="H23" s="7">
        <v>55</v>
      </c>
      <c r="I23" s="8">
        <v>0.81399999999999995</v>
      </c>
      <c r="J23" s="7">
        <v>70</v>
      </c>
      <c r="K23" s="7">
        <v>70</v>
      </c>
      <c r="L23" s="8">
        <v>0.86699999999999999</v>
      </c>
      <c r="M23" s="7">
        <v>85</v>
      </c>
      <c r="N23" s="7">
        <v>40</v>
      </c>
      <c r="O23" s="8">
        <v>0.875</v>
      </c>
      <c r="P23" s="7">
        <v>50</v>
      </c>
      <c r="Q23" s="7">
        <v>30</v>
      </c>
      <c r="R23" s="8">
        <v>0.75600000000000001</v>
      </c>
      <c r="S23" s="7">
        <v>40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66</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4">
        <v>5</v>
      </c>
      <c r="O5" s="6">
        <v>1</v>
      </c>
      <c r="P5" s="4">
        <v>5</v>
      </c>
      <c r="Q5" s="5" t="s">
        <v>26</v>
      </c>
      <c r="R5" s="5" t="s">
        <v>26</v>
      </c>
      <c r="S5" s="4">
        <v>0</v>
      </c>
    </row>
    <row r="6" spans="1:19" x14ac:dyDescent="0.2">
      <c r="A6" t="s">
        <v>27</v>
      </c>
      <c r="B6" s="5" t="s">
        <v>28</v>
      </c>
      <c r="C6" s="5" t="s">
        <v>28</v>
      </c>
      <c r="D6" s="5" t="s">
        <v>28</v>
      </c>
      <c r="E6" s="5" t="s">
        <v>26</v>
      </c>
      <c r="F6" s="5" t="s">
        <v>26</v>
      </c>
      <c r="G6" s="4">
        <v>0</v>
      </c>
      <c r="H6" s="5" t="s">
        <v>26</v>
      </c>
      <c r="I6" s="5" t="s">
        <v>26</v>
      </c>
      <c r="J6" s="4">
        <v>0</v>
      </c>
      <c r="K6" s="5" t="s">
        <v>26</v>
      </c>
      <c r="L6" s="5" t="s">
        <v>26</v>
      </c>
      <c r="M6" s="4">
        <v>0</v>
      </c>
      <c r="N6" s="5" t="s">
        <v>26</v>
      </c>
      <c r="O6" s="5" t="s">
        <v>26</v>
      </c>
      <c r="P6" s="4">
        <v>0</v>
      </c>
      <c r="Q6" s="5" t="s">
        <v>26</v>
      </c>
      <c r="R6" s="5" t="s">
        <v>26</v>
      </c>
      <c r="S6" s="4">
        <v>0</v>
      </c>
    </row>
    <row r="7" spans="1:19" x14ac:dyDescent="0.2">
      <c r="A7" t="s">
        <v>29</v>
      </c>
      <c r="B7" s="5" t="s">
        <v>28</v>
      </c>
      <c r="C7" s="5" t="s">
        <v>28</v>
      </c>
      <c r="D7" s="5" t="s">
        <v>28</v>
      </c>
      <c r="E7" s="5" t="s">
        <v>28</v>
      </c>
      <c r="F7" s="5" t="s">
        <v>28</v>
      </c>
      <c r="G7" s="5" t="s">
        <v>28</v>
      </c>
      <c r="H7" s="5" t="s">
        <v>28</v>
      </c>
      <c r="I7" s="5" t="s">
        <v>28</v>
      </c>
      <c r="J7" s="5" t="s">
        <v>28</v>
      </c>
      <c r="K7" s="5" t="s">
        <v>26</v>
      </c>
      <c r="L7" s="5" t="s">
        <v>26</v>
      </c>
      <c r="M7" s="4">
        <v>0</v>
      </c>
      <c r="N7" s="5" t="s">
        <v>28</v>
      </c>
      <c r="O7" s="5" t="s">
        <v>28</v>
      </c>
      <c r="P7" s="5" t="s">
        <v>28</v>
      </c>
      <c r="Q7" s="5" t="s">
        <v>26</v>
      </c>
      <c r="R7" s="5" t="s">
        <v>26</v>
      </c>
      <c r="S7" s="4">
        <v>0</v>
      </c>
    </row>
    <row r="8" spans="1:19" x14ac:dyDescent="0.2">
      <c r="A8" t="s">
        <v>30</v>
      </c>
      <c r="B8" s="5" t="s">
        <v>28</v>
      </c>
      <c r="C8" s="5" t="s">
        <v>28</v>
      </c>
      <c r="D8" s="5" t="s">
        <v>28</v>
      </c>
      <c r="E8" s="5" t="s">
        <v>26</v>
      </c>
      <c r="F8" s="5" t="s">
        <v>26</v>
      </c>
      <c r="G8" s="4">
        <v>0</v>
      </c>
      <c r="H8" s="5" t="s">
        <v>26</v>
      </c>
      <c r="I8" s="5" t="s">
        <v>26</v>
      </c>
      <c r="J8" s="4">
        <v>0</v>
      </c>
      <c r="K8" s="5" t="s">
        <v>26</v>
      </c>
      <c r="L8" s="5" t="s">
        <v>26</v>
      </c>
      <c r="M8" s="4">
        <v>0</v>
      </c>
      <c r="N8" s="5" t="s">
        <v>26</v>
      </c>
      <c r="O8" s="5" t="s">
        <v>26</v>
      </c>
      <c r="P8" s="4">
        <v>0</v>
      </c>
      <c r="Q8" s="5" t="s">
        <v>26</v>
      </c>
      <c r="R8" s="5" t="s">
        <v>26</v>
      </c>
      <c r="S8" s="4">
        <v>0</v>
      </c>
    </row>
    <row r="9" spans="1:19" x14ac:dyDescent="0.2">
      <c r="A9" t="s">
        <v>31</v>
      </c>
      <c r="B9" s="5" t="s">
        <v>26</v>
      </c>
      <c r="C9" s="5" t="s">
        <v>26</v>
      </c>
      <c r="D9" s="4">
        <v>0</v>
      </c>
      <c r="E9" s="5" t="s">
        <v>28</v>
      </c>
      <c r="F9" s="5" t="s">
        <v>28</v>
      </c>
      <c r="G9" s="5" t="s">
        <v>28</v>
      </c>
      <c r="H9" s="5" t="s">
        <v>28</v>
      </c>
      <c r="I9" s="5" t="s">
        <v>28</v>
      </c>
      <c r="J9" s="5" t="s">
        <v>28</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5" t="s">
        <v>26</v>
      </c>
      <c r="F13" s="5" t="s">
        <v>26</v>
      </c>
      <c r="G13" s="4">
        <v>0</v>
      </c>
      <c r="H13" s="5" t="s">
        <v>28</v>
      </c>
      <c r="I13" s="5" t="s">
        <v>28</v>
      </c>
      <c r="J13" s="5" t="s">
        <v>28</v>
      </c>
      <c r="K13" s="5" t="s">
        <v>28</v>
      </c>
      <c r="L13" s="5" t="s">
        <v>28</v>
      </c>
      <c r="M13" s="5" t="s">
        <v>28</v>
      </c>
      <c r="N13" s="5" t="s">
        <v>26</v>
      </c>
      <c r="O13" s="5" t="s">
        <v>26</v>
      </c>
      <c r="P13" s="4">
        <v>0</v>
      </c>
      <c r="Q13" s="4">
        <v>5</v>
      </c>
      <c r="R13" s="6">
        <v>1</v>
      </c>
      <c r="S13" s="4">
        <v>5</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28</v>
      </c>
      <c r="C15" s="5" t="s">
        <v>28</v>
      </c>
      <c r="D15" s="4">
        <v>10</v>
      </c>
      <c r="E15" s="5" t="s">
        <v>28</v>
      </c>
      <c r="F15" s="5" t="s">
        <v>28</v>
      </c>
      <c r="G15" s="4">
        <v>5</v>
      </c>
      <c r="H15" s="5" t="s">
        <v>26</v>
      </c>
      <c r="I15" s="5" t="s">
        <v>26</v>
      </c>
      <c r="J15" s="4">
        <v>0</v>
      </c>
      <c r="K15" s="5" t="s">
        <v>26</v>
      </c>
      <c r="L15" s="5" t="s">
        <v>26</v>
      </c>
      <c r="M15" s="4">
        <v>0</v>
      </c>
      <c r="N15" s="5" t="s">
        <v>28</v>
      </c>
      <c r="O15" s="5" t="s">
        <v>28</v>
      </c>
      <c r="P15" s="5" t="s">
        <v>28</v>
      </c>
      <c r="Q15" s="5" t="s">
        <v>28</v>
      </c>
      <c r="R15" s="5" t="s">
        <v>28</v>
      </c>
      <c r="S15" s="5" t="s">
        <v>28</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28</v>
      </c>
      <c r="F17" s="5" t="s">
        <v>28</v>
      </c>
      <c r="G17" s="5" t="s">
        <v>28</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28</v>
      </c>
      <c r="C18" s="5" t="s">
        <v>28</v>
      </c>
      <c r="D18" s="5" t="s">
        <v>28</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26</v>
      </c>
      <c r="C19" s="5" t="s">
        <v>26</v>
      </c>
      <c r="D19" s="4">
        <v>0</v>
      </c>
      <c r="E19" s="5" t="s">
        <v>26</v>
      </c>
      <c r="F19" s="5" t="s">
        <v>26</v>
      </c>
      <c r="G19" s="4">
        <v>0</v>
      </c>
      <c r="H19" s="5" t="s">
        <v>28</v>
      </c>
      <c r="I19" s="5" t="s">
        <v>28</v>
      </c>
      <c r="J19" s="5" t="s">
        <v>28</v>
      </c>
      <c r="K19" s="5" t="s">
        <v>26</v>
      </c>
      <c r="L19" s="5" t="s">
        <v>26</v>
      </c>
      <c r="M19" s="4">
        <v>0</v>
      </c>
      <c r="N19" s="5" t="s">
        <v>26</v>
      </c>
      <c r="O19" s="5" t="s">
        <v>26</v>
      </c>
      <c r="P19" s="4">
        <v>0</v>
      </c>
      <c r="Q19" s="5" t="s">
        <v>26</v>
      </c>
      <c r="R19" s="5" t="s">
        <v>26</v>
      </c>
      <c r="S19" s="4">
        <v>0</v>
      </c>
    </row>
    <row r="20" spans="1:19" x14ac:dyDescent="0.2">
      <c r="A20" t="s">
        <v>42</v>
      </c>
      <c r="B20" s="5" t="s">
        <v>28</v>
      </c>
      <c r="C20" s="5" t="s">
        <v>28</v>
      </c>
      <c r="D20" s="5" t="s">
        <v>28</v>
      </c>
      <c r="E20" s="5" t="s">
        <v>26</v>
      </c>
      <c r="F20" s="5" t="s">
        <v>26</v>
      </c>
      <c r="G20" s="4">
        <v>0</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28</v>
      </c>
      <c r="C21" s="5" t="s">
        <v>28</v>
      </c>
      <c r="D21" s="5" t="s">
        <v>28</v>
      </c>
      <c r="E21" s="5" t="s">
        <v>28</v>
      </c>
      <c r="F21" s="5" t="s">
        <v>28</v>
      </c>
      <c r="G21" s="5" t="s">
        <v>28</v>
      </c>
      <c r="H21" s="5" t="s">
        <v>26</v>
      </c>
      <c r="I21" s="5" t="s">
        <v>26</v>
      </c>
      <c r="J21" s="4">
        <v>0</v>
      </c>
      <c r="K21" s="5" t="s">
        <v>28</v>
      </c>
      <c r="L21" s="5" t="s">
        <v>28</v>
      </c>
      <c r="M21" s="5" t="s">
        <v>28</v>
      </c>
      <c r="N21" s="5" t="s">
        <v>26</v>
      </c>
      <c r="O21" s="5" t="s">
        <v>26</v>
      </c>
      <c r="P21" s="4">
        <v>0</v>
      </c>
      <c r="Q21" s="5" t="s">
        <v>26</v>
      </c>
      <c r="R21" s="5" t="s">
        <v>26</v>
      </c>
      <c r="S21" s="4">
        <v>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10</v>
      </c>
      <c r="C23" s="8">
        <v>0.61099999999999999</v>
      </c>
      <c r="D23" s="7">
        <v>20</v>
      </c>
      <c r="E23" s="7">
        <v>15</v>
      </c>
      <c r="F23" s="8">
        <v>0.81299999999999994</v>
      </c>
      <c r="G23" s="7">
        <v>15</v>
      </c>
      <c r="H23" s="7">
        <v>5</v>
      </c>
      <c r="I23" s="8">
        <v>1</v>
      </c>
      <c r="J23" s="7">
        <v>5</v>
      </c>
      <c r="K23" s="10" t="s">
        <v>28</v>
      </c>
      <c r="L23" s="10" t="s">
        <v>28</v>
      </c>
      <c r="M23" s="10" t="s">
        <v>28</v>
      </c>
      <c r="N23" s="7">
        <v>10</v>
      </c>
      <c r="O23" s="8">
        <v>1</v>
      </c>
      <c r="P23" s="7">
        <v>10</v>
      </c>
      <c r="Q23" s="7">
        <v>10</v>
      </c>
      <c r="R23" s="8">
        <v>1</v>
      </c>
      <c r="S23" s="7">
        <v>10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67</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4">
        <v>10</v>
      </c>
      <c r="C5" s="6">
        <v>1</v>
      </c>
      <c r="D5" s="4">
        <v>10</v>
      </c>
      <c r="E5" s="4">
        <v>10</v>
      </c>
      <c r="F5" s="6">
        <v>0.84599999999999997</v>
      </c>
      <c r="G5" s="4">
        <v>15</v>
      </c>
      <c r="H5" s="4">
        <v>0</v>
      </c>
      <c r="I5" s="6">
        <v>0</v>
      </c>
      <c r="J5" s="5" t="s">
        <v>28</v>
      </c>
      <c r="K5" s="5" t="s">
        <v>26</v>
      </c>
      <c r="L5" s="5" t="s">
        <v>26</v>
      </c>
      <c r="M5" s="4">
        <v>0</v>
      </c>
      <c r="N5" s="4">
        <v>5</v>
      </c>
      <c r="O5" s="6">
        <v>1</v>
      </c>
      <c r="P5" s="4">
        <v>5</v>
      </c>
      <c r="Q5" s="4">
        <v>5</v>
      </c>
      <c r="R5" s="6">
        <v>1</v>
      </c>
      <c r="S5" s="4">
        <v>5</v>
      </c>
    </row>
    <row r="6" spans="1:19" x14ac:dyDescent="0.2">
      <c r="A6" t="s">
        <v>27</v>
      </c>
      <c r="B6" s="4">
        <v>25</v>
      </c>
      <c r="C6" s="6">
        <v>0.83899999999999997</v>
      </c>
      <c r="D6" s="4">
        <v>30</v>
      </c>
      <c r="E6" s="4">
        <v>10</v>
      </c>
      <c r="F6" s="6">
        <v>0.61499999999999999</v>
      </c>
      <c r="G6" s="4">
        <v>15</v>
      </c>
      <c r="H6" s="4">
        <v>5</v>
      </c>
      <c r="I6" s="6">
        <v>0.54500000000000004</v>
      </c>
      <c r="J6" s="4">
        <v>10</v>
      </c>
      <c r="K6" s="4">
        <v>5</v>
      </c>
      <c r="L6" s="6">
        <v>0.77800000000000002</v>
      </c>
      <c r="M6" s="4">
        <v>10</v>
      </c>
      <c r="N6" s="4">
        <v>5</v>
      </c>
      <c r="O6" s="6">
        <v>0.63600000000000001</v>
      </c>
      <c r="P6" s="4">
        <v>10</v>
      </c>
      <c r="Q6" s="4">
        <v>10</v>
      </c>
      <c r="R6" s="6">
        <v>0.66700000000000004</v>
      </c>
      <c r="S6" s="4">
        <v>10</v>
      </c>
    </row>
    <row r="7" spans="1:19" x14ac:dyDescent="0.2">
      <c r="A7" t="s">
        <v>29</v>
      </c>
      <c r="B7" s="4">
        <v>60</v>
      </c>
      <c r="C7" s="6">
        <v>0.89400000000000002</v>
      </c>
      <c r="D7" s="4">
        <v>65</v>
      </c>
      <c r="E7" s="4">
        <v>30</v>
      </c>
      <c r="F7" s="6">
        <v>0.81599999999999995</v>
      </c>
      <c r="G7" s="4">
        <v>40</v>
      </c>
      <c r="H7" s="4">
        <v>45</v>
      </c>
      <c r="I7" s="6">
        <v>0.94</v>
      </c>
      <c r="J7" s="4">
        <v>50</v>
      </c>
      <c r="K7" s="4">
        <v>45</v>
      </c>
      <c r="L7" s="6">
        <v>0.88</v>
      </c>
      <c r="M7" s="4">
        <v>50</v>
      </c>
      <c r="N7" s="4">
        <v>50</v>
      </c>
      <c r="O7" s="6">
        <v>0.873</v>
      </c>
      <c r="P7" s="4">
        <v>55</v>
      </c>
      <c r="Q7" s="4">
        <v>30</v>
      </c>
      <c r="R7" s="6">
        <v>0.94099999999999995</v>
      </c>
      <c r="S7" s="4">
        <v>35</v>
      </c>
    </row>
    <row r="8" spans="1:19" x14ac:dyDescent="0.2">
      <c r="A8" t="s">
        <v>30</v>
      </c>
      <c r="B8" s="4">
        <v>15</v>
      </c>
      <c r="C8" s="6">
        <v>0.82399999999999995</v>
      </c>
      <c r="D8" s="4">
        <v>15</v>
      </c>
      <c r="E8" s="4">
        <v>20</v>
      </c>
      <c r="F8" s="6">
        <v>1</v>
      </c>
      <c r="G8" s="4">
        <v>20</v>
      </c>
      <c r="H8" s="5" t="s">
        <v>26</v>
      </c>
      <c r="I8" s="5" t="s">
        <v>26</v>
      </c>
      <c r="J8" s="4">
        <v>0</v>
      </c>
      <c r="K8" s="4">
        <v>5</v>
      </c>
      <c r="L8" s="6">
        <v>1</v>
      </c>
      <c r="M8" s="4">
        <v>5</v>
      </c>
      <c r="N8" s="4">
        <v>10</v>
      </c>
      <c r="O8" s="6">
        <v>1</v>
      </c>
      <c r="P8" s="4">
        <v>10</v>
      </c>
      <c r="Q8" s="5" t="s">
        <v>28</v>
      </c>
      <c r="R8" s="5" t="s">
        <v>28</v>
      </c>
      <c r="S8" s="5" t="s">
        <v>28</v>
      </c>
    </row>
    <row r="9" spans="1:19" x14ac:dyDescent="0.2">
      <c r="A9" t="s">
        <v>31</v>
      </c>
      <c r="B9" s="4">
        <v>0</v>
      </c>
      <c r="C9" s="6">
        <v>0</v>
      </c>
      <c r="D9" s="5" t="s">
        <v>28</v>
      </c>
      <c r="E9" s="5" t="s">
        <v>26</v>
      </c>
      <c r="F9" s="5" t="s">
        <v>26</v>
      </c>
      <c r="G9" s="4">
        <v>0</v>
      </c>
      <c r="H9" s="5" t="s">
        <v>26</v>
      </c>
      <c r="I9" s="5" t="s">
        <v>26</v>
      </c>
      <c r="J9" s="4">
        <v>0</v>
      </c>
      <c r="K9" s="5" t="s">
        <v>26</v>
      </c>
      <c r="L9" s="5" t="s">
        <v>26</v>
      </c>
      <c r="M9" s="4">
        <v>0</v>
      </c>
      <c r="N9" s="5" t="s">
        <v>28</v>
      </c>
      <c r="O9" s="5" t="s">
        <v>28</v>
      </c>
      <c r="P9" s="5" t="s">
        <v>28</v>
      </c>
      <c r="Q9" s="5" t="s">
        <v>26</v>
      </c>
      <c r="R9" s="5" t="s">
        <v>26</v>
      </c>
      <c r="S9" s="4">
        <v>0</v>
      </c>
    </row>
    <row r="10" spans="1:19" x14ac:dyDescent="0.2">
      <c r="A10" t="s">
        <v>32</v>
      </c>
      <c r="B10" s="4">
        <v>0</v>
      </c>
      <c r="C10" s="6">
        <v>0</v>
      </c>
      <c r="D10" s="5" t="s">
        <v>28</v>
      </c>
      <c r="E10" s="5" t="s">
        <v>26</v>
      </c>
      <c r="F10" s="5" t="s">
        <v>26</v>
      </c>
      <c r="G10" s="4">
        <v>0</v>
      </c>
      <c r="H10" s="5" t="s">
        <v>26</v>
      </c>
      <c r="I10" s="5" t="s">
        <v>26</v>
      </c>
      <c r="J10" s="4">
        <v>0</v>
      </c>
      <c r="K10" s="5" t="s">
        <v>26</v>
      </c>
      <c r="L10" s="5" t="s">
        <v>26</v>
      </c>
      <c r="M10" s="4">
        <v>0</v>
      </c>
      <c r="N10" s="5" t="s">
        <v>26</v>
      </c>
      <c r="O10" s="5" t="s">
        <v>26</v>
      </c>
      <c r="P10" s="4">
        <v>0</v>
      </c>
      <c r="Q10" s="5" t="s">
        <v>28</v>
      </c>
      <c r="R10" s="5" t="s">
        <v>28</v>
      </c>
      <c r="S10" s="4">
        <v>5</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4">
        <v>0</v>
      </c>
      <c r="R11" s="6">
        <v>0</v>
      </c>
      <c r="S11" s="5" t="s">
        <v>28</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4">
        <v>15</v>
      </c>
      <c r="F13" s="6">
        <v>0.94399999999999995</v>
      </c>
      <c r="G13" s="4">
        <v>20</v>
      </c>
      <c r="H13" s="4">
        <v>15</v>
      </c>
      <c r="I13" s="6">
        <v>0.85</v>
      </c>
      <c r="J13" s="4">
        <v>20</v>
      </c>
      <c r="K13" s="4">
        <v>5</v>
      </c>
      <c r="L13" s="6">
        <v>0.875</v>
      </c>
      <c r="M13" s="4">
        <v>10</v>
      </c>
      <c r="N13" s="4">
        <v>25</v>
      </c>
      <c r="O13" s="6">
        <v>0.96399999999999997</v>
      </c>
      <c r="P13" s="4">
        <v>30</v>
      </c>
      <c r="Q13" s="4">
        <v>10</v>
      </c>
      <c r="R13" s="6">
        <v>0.9</v>
      </c>
      <c r="S13" s="4">
        <v>10</v>
      </c>
    </row>
    <row r="14" spans="1:19" x14ac:dyDescent="0.2">
      <c r="A14" t="s">
        <v>36</v>
      </c>
      <c r="B14" s="5" t="s">
        <v>26</v>
      </c>
      <c r="C14" s="5" t="s">
        <v>26</v>
      </c>
      <c r="D14" s="4">
        <v>0</v>
      </c>
      <c r="E14" s="5" t="s">
        <v>26</v>
      </c>
      <c r="F14" s="5" t="s">
        <v>26</v>
      </c>
      <c r="G14" s="4">
        <v>0</v>
      </c>
      <c r="H14" s="5" t="s">
        <v>26</v>
      </c>
      <c r="I14" s="5" t="s">
        <v>26</v>
      </c>
      <c r="J14" s="4">
        <v>0</v>
      </c>
      <c r="K14" s="4">
        <v>0</v>
      </c>
      <c r="L14" s="6">
        <v>0</v>
      </c>
      <c r="M14" s="5" t="s">
        <v>28</v>
      </c>
      <c r="N14" s="5" t="s">
        <v>26</v>
      </c>
      <c r="O14" s="5" t="s">
        <v>26</v>
      </c>
      <c r="P14" s="4">
        <v>0</v>
      </c>
      <c r="Q14" s="5" t="s">
        <v>26</v>
      </c>
      <c r="R14" s="5" t="s">
        <v>26</v>
      </c>
      <c r="S14" s="4">
        <v>0</v>
      </c>
    </row>
    <row r="15" spans="1:19" x14ac:dyDescent="0.2">
      <c r="A15" t="s">
        <v>37</v>
      </c>
      <c r="B15" s="4">
        <v>45</v>
      </c>
      <c r="C15" s="6">
        <v>0.746</v>
      </c>
      <c r="D15" s="4">
        <v>60</v>
      </c>
      <c r="E15" s="4">
        <v>35</v>
      </c>
      <c r="F15" s="6">
        <v>0.72499999999999998</v>
      </c>
      <c r="G15" s="4">
        <v>50</v>
      </c>
      <c r="H15" s="4">
        <v>45</v>
      </c>
      <c r="I15" s="6">
        <v>0.83299999999999996</v>
      </c>
      <c r="J15" s="4">
        <v>55</v>
      </c>
      <c r="K15" s="4">
        <v>45</v>
      </c>
      <c r="L15" s="6">
        <v>0.65200000000000002</v>
      </c>
      <c r="M15" s="4">
        <v>65</v>
      </c>
      <c r="N15" s="4">
        <v>55</v>
      </c>
      <c r="O15" s="6">
        <v>0.93200000000000005</v>
      </c>
      <c r="P15" s="4">
        <v>60</v>
      </c>
      <c r="Q15" s="4">
        <v>60</v>
      </c>
      <c r="R15" s="6">
        <v>0.90800000000000003</v>
      </c>
      <c r="S15" s="4">
        <v>65</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28</v>
      </c>
      <c r="R16" s="5" t="s">
        <v>28</v>
      </c>
      <c r="S16" s="5" t="s">
        <v>28</v>
      </c>
    </row>
    <row r="17" spans="1:19" x14ac:dyDescent="0.2">
      <c r="A17" t="s">
        <v>39</v>
      </c>
      <c r="B17" s="4">
        <v>35</v>
      </c>
      <c r="C17" s="6">
        <v>0.89500000000000002</v>
      </c>
      <c r="D17" s="4">
        <v>40</v>
      </c>
      <c r="E17" s="4">
        <v>20</v>
      </c>
      <c r="F17" s="6">
        <v>0.87</v>
      </c>
      <c r="G17" s="4">
        <v>25</v>
      </c>
      <c r="H17" s="4">
        <v>25</v>
      </c>
      <c r="I17" s="6">
        <v>1</v>
      </c>
      <c r="J17" s="4">
        <v>25</v>
      </c>
      <c r="K17" s="4">
        <v>15</v>
      </c>
      <c r="L17" s="6">
        <v>0.77800000000000002</v>
      </c>
      <c r="M17" s="4">
        <v>20</v>
      </c>
      <c r="N17" s="4">
        <v>15</v>
      </c>
      <c r="O17" s="6">
        <v>0.88900000000000001</v>
      </c>
      <c r="P17" s="4">
        <v>20</v>
      </c>
      <c r="Q17" s="4">
        <v>20</v>
      </c>
      <c r="R17" s="6">
        <v>0.60599999999999998</v>
      </c>
      <c r="S17" s="4">
        <v>35</v>
      </c>
    </row>
    <row r="18" spans="1:19" x14ac:dyDescent="0.2">
      <c r="A18" t="s">
        <v>40</v>
      </c>
      <c r="B18" s="4">
        <v>30</v>
      </c>
      <c r="C18" s="6">
        <v>0.84799999999999998</v>
      </c>
      <c r="D18" s="4">
        <v>35</v>
      </c>
      <c r="E18" s="4">
        <v>10</v>
      </c>
      <c r="F18" s="6">
        <v>1</v>
      </c>
      <c r="G18" s="4">
        <v>10</v>
      </c>
      <c r="H18" s="4">
        <v>25</v>
      </c>
      <c r="I18" s="6">
        <v>1</v>
      </c>
      <c r="J18" s="4">
        <v>25</v>
      </c>
      <c r="K18" s="4">
        <v>40</v>
      </c>
      <c r="L18" s="6">
        <v>0.97399999999999998</v>
      </c>
      <c r="M18" s="4">
        <v>40</v>
      </c>
      <c r="N18" s="4">
        <v>25</v>
      </c>
      <c r="O18" s="6">
        <v>0.96399999999999997</v>
      </c>
      <c r="P18" s="4">
        <v>30</v>
      </c>
      <c r="Q18" s="4">
        <v>25</v>
      </c>
      <c r="R18" s="6">
        <v>1</v>
      </c>
      <c r="S18" s="4">
        <v>25</v>
      </c>
    </row>
    <row r="19" spans="1:19" x14ac:dyDescent="0.2">
      <c r="A19" t="s">
        <v>41</v>
      </c>
      <c r="B19" s="4">
        <v>20</v>
      </c>
      <c r="C19" s="6">
        <v>0.52900000000000003</v>
      </c>
      <c r="D19" s="4">
        <v>35</v>
      </c>
      <c r="E19" s="4">
        <v>10</v>
      </c>
      <c r="F19" s="6">
        <v>0.91700000000000004</v>
      </c>
      <c r="G19" s="4">
        <v>10</v>
      </c>
      <c r="H19" s="4">
        <v>20</v>
      </c>
      <c r="I19" s="6">
        <v>1</v>
      </c>
      <c r="J19" s="4">
        <v>20</v>
      </c>
      <c r="K19" s="4">
        <v>25</v>
      </c>
      <c r="L19" s="6">
        <v>0.86699999999999999</v>
      </c>
      <c r="M19" s="4">
        <v>30</v>
      </c>
      <c r="N19" s="4">
        <v>15</v>
      </c>
      <c r="O19" s="6">
        <v>0.94399999999999995</v>
      </c>
      <c r="P19" s="4">
        <v>20</v>
      </c>
      <c r="Q19" s="4">
        <v>10</v>
      </c>
      <c r="R19" s="6">
        <v>1</v>
      </c>
      <c r="S19" s="4">
        <v>10</v>
      </c>
    </row>
    <row r="20" spans="1:19" x14ac:dyDescent="0.2">
      <c r="A20" t="s">
        <v>42</v>
      </c>
      <c r="B20" s="4">
        <v>10</v>
      </c>
      <c r="C20" s="6">
        <v>0.9</v>
      </c>
      <c r="D20" s="4">
        <v>10</v>
      </c>
      <c r="E20" s="4">
        <v>10</v>
      </c>
      <c r="F20" s="6">
        <v>0.78600000000000003</v>
      </c>
      <c r="G20" s="4">
        <v>15</v>
      </c>
      <c r="H20" s="5" t="s">
        <v>28</v>
      </c>
      <c r="I20" s="5" t="s">
        <v>28</v>
      </c>
      <c r="J20" s="5" t="s">
        <v>28</v>
      </c>
      <c r="K20" s="4">
        <v>25</v>
      </c>
      <c r="L20" s="6">
        <v>0.88900000000000001</v>
      </c>
      <c r="M20" s="4">
        <v>25</v>
      </c>
      <c r="N20" s="4">
        <v>30</v>
      </c>
      <c r="O20" s="6">
        <v>0.93300000000000005</v>
      </c>
      <c r="P20" s="4">
        <v>30</v>
      </c>
      <c r="Q20" s="4">
        <v>10</v>
      </c>
      <c r="R20" s="6">
        <v>0.75</v>
      </c>
      <c r="S20" s="4">
        <v>15</v>
      </c>
    </row>
    <row r="21" spans="1:19" x14ac:dyDescent="0.2">
      <c r="A21" t="s">
        <v>43</v>
      </c>
      <c r="B21" s="4">
        <v>15</v>
      </c>
      <c r="C21" s="6">
        <v>0.78900000000000003</v>
      </c>
      <c r="D21" s="4">
        <v>20</v>
      </c>
      <c r="E21" s="5" t="s">
        <v>28</v>
      </c>
      <c r="F21" s="5" t="s">
        <v>28</v>
      </c>
      <c r="G21" s="4">
        <v>10</v>
      </c>
      <c r="H21" s="5" t="s">
        <v>28</v>
      </c>
      <c r="I21" s="5" t="s">
        <v>28</v>
      </c>
      <c r="J21" s="5" t="s">
        <v>28</v>
      </c>
      <c r="K21" s="4">
        <v>20</v>
      </c>
      <c r="L21" s="6">
        <v>0.95499999999999996</v>
      </c>
      <c r="M21" s="4">
        <v>20</v>
      </c>
      <c r="N21" s="5" t="s">
        <v>28</v>
      </c>
      <c r="O21" s="5" t="s">
        <v>28</v>
      </c>
      <c r="P21" s="5" t="s">
        <v>28</v>
      </c>
      <c r="Q21" s="4">
        <v>10</v>
      </c>
      <c r="R21" s="6">
        <v>0.88900000000000001</v>
      </c>
      <c r="S21" s="4">
        <v>10</v>
      </c>
    </row>
    <row r="22" spans="1:19" x14ac:dyDescent="0.2">
      <c r="A22" t="s">
        <v>44</v>
      </c>
      <c r="B22" s="5" t="s">
        <v>28</v>
      </c>
      <c r="C22" s="5" t="s">
        <v>28</v>
      </c>
      <c r="D22" s="4">
        <v>10</v>
      </c>
      <c r="E22" s="5" t="s">
        <v>28</v>
      </c>
      <c r="F22" s="5" t="s">
        <v>28</v>
      </c>
      <c r="G22" s="4">
        <v>5</v>
      </c>
      <c r="H22" s="4">
        <v>0</v>
      </c>
      <c r="I22" s="6">
        <v>0</v>
      </c>
      <c r="J22" s="4">
        <v>5</v>
      </c>
      <c r="K22" s="4">
        <v>15</v>
      </c>
      <c r="L22" s="6">
        <v>0.68</v>
      </c>
      <c r="M22" s="4">
        <v>25</v>
      </c>
      <c r="N22" s="5" t="s">
        <v>28</v>
      </c>
      <c r="O22" s="5" t="s">
        <v>28</v>
      </c>
      <c r="P22" s="5" t="s">
        <v>28</v>
      </c>
      <c r="Q22" s="5" t="s">
        <v>28</v>
      </c>
      <c r="R22" s="5" t="s">
        <v>28</v>
      </c>
      <c r="S22" s="5" t="s">
        <v>28</v>
      </c>
    </row>
    <row r="23" spans="1:19" x14ac:dyDescent="0.2">
      <c r="A23" s="9" t="s">
        <v>45</v>
      </c>
      <c r="B23" s="7">
        <v>260</v>
      </c>
      <c r="C23" s="8">
        <v>0.79500000000000004</v>
      </c>
      <c r="D23" s="7">
        <v>325</v>
      </c>
      <c r="E23" s="7">
        <v>185</v>
      </c>
      <c r="F23" s="8">
        <v>0.80800000000000005</v>
      </c>
      <c r="G23" s="7">
        <v>230</v>
      </c>
      <c r="H23" s="7">
        <v>190</v>
      </c>
      <c r="I23" s="8">
        <v>0.86699999999999999</v>
      </c>
      <c r="J23" s="7">
        <v>220</v>
      </c>
      <c r="K23" s="7">
        <v>245</v>
      </c>
      <c r="L23" s="8">
        <v>0.81799999999999995</v>
      </c>
      <c r="M23" s="7">
        <v>300</v>
      </c>
      <c r="N23" s="7">
        <v>250</v>
      </c>
      <c r="O23" s="8">
        <v>0.91200000000000003</v>
      </c>
      <c r="P23" s="7">
        <v>270</v>
      </c>
      <c r="Q23" s="7">
        <v>195</v>
      </c>
      <c r="R23" s="8">
        <v>0.84399999999999997</v>
      </c>
      <c r="S23" s="7">
        <v>230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68</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28</v>
      </c>
      <c r="F5" s="5" t="s">
        <v>28</v>
      </c>
      <c r="G5" s="5" t="s">
        <v>28</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28</v>
      </c>
      <c r="C6" s="5" t="s">
        <v>28</v>
      </c>
      <c r="D6" s="4">
        <v>10</v>
      </c>
      <c r="E6" s="4">
        <v>0</v>
      </c>
      <c r="F6" s="6">
        <v>0</v>
      </c>
      <c r="G6" s="4">
        <v>10</v>
      </c>
      <c r="H6" s="5" t="s">
        <v>26</v>
      </c>
      <c r="I6" s="5" t="s">
        <v>26</v>
      </c>
      <c r="J6" s="4">
        <v>0</v>
      </c>
      <c r="K6" s="5" t="s">
        <v>26</v>
      </c>
      <c r="L6" s="5" t="s">
        <v>26</v>
      </c>
      <c r="M6" s="4">
        <v>0</v>
      </c>
      <c r="N6" s="5" t="s">
        <v>26</v>
      </c>
      <c r="O6" s="5" t="s">
        <v>26</v>
      </c>
      <c r="P6" s="4">
        <v>0</v>
      </c>
      <c r="Q6" s="5" t="s">
        <v>28</v>
      </c>
      <c r="R6" s="5" t="s">
        <v>28</v>
      </c>
      <c r="S6" s="5" t="s">
        <v>28</v>
      </c>
    </row>
    <row r="7" spans="1:19" x14ac:dyDescent="0.2">
      <c r="A7" t="s">
        <v>29</v>
      </c>
      <c r="B7" s="5" t="s">
        <v>28</v>
      </c>
      <c r="C7" s="5" t="s">
        <v>28</v>
      </c>
      <c r="D7" s="4">
        <v>15</v>
      </c>
      <c r="E7" s="4">
        <v>10</v>
      </c>
      <c r="F7" s="6">
        <v>1</v>
      </c>
      <c r="G7" s="4">
        <v>10</v>
      </c>
      <c r="H7" s="5" t="s">
        <v>26</v>
      </c>
      <c r="I7" s="5" t="s">
        <v>26</v>
      </c>
      <c r="J7" s="4">
        <v>0</v>
      </c>
      <c r="K7" s="5" t="s">
        <v>28</v>
      </c>
      <c r="L7" s="5" t="s">
        <v>28</v>
      </c>
      <c r="M7" s="5" t="s">
        <v>28</v>
      </c>
      <c r="N7" s="5" t="s">
        <v>28</v>
      </c>
      <c r="O7" s="5" t="s">
        <v>28</v>
      </c>
      <c r="P7" s="5" t="s">
        <v>28</v>
      </c>
      <c r="Q7" s="5" t="s">
        <v>28</v>
      </c>
      <c r="R7" s="5" t="s">
        <v>28</v>
      </c>
      <c r="S7" s="5" t="s">
        <v>28</v>
      </c>
    </row>
    <row r="8" spans="1:19" x14ac:dyDescent="0.2">
      <c r="A8" t="s">
        <v>30</v>
      </c>
      <c r="B8" s="4">
        <v>0</v>
      </c>
      <c r="C8" s="6">
        <v>0</v>
      </c>
      <c r="D8" s="4">
        <v>15</v>
      </c>
      <c r="E8" s="5" t="s">
        <v>26</v>
      </c>
      <c r="F8" s="5" t="s">
        <v>26</v>
      </c>
      <c r="G8" s="4">
        <v>0</v>
      </c>
      <c r="H8" s="5" t="s">
        <v>26</v>
      </c>
      <c r="I8" s="5" t="s">
        <v>26</v>
      </c>
      <c r="J8" s="4">
        <v>0</v>
      </c>
      <c r="K8" s="5" t="s">
        <v>26</v>
      </c>
      <c r="L8" s="5" t="s">
        <v>26</v>
      </c>
      <c r="M8" s="4">
        <v>0</v>
      </c>
      <c r="N8" s="5" t="s">
        <v>26</v>
      </c>
      <c r="O8" s="5" t="s">
        <v>26</v>
      </c>
      <c r="P8" s="4">
        <v>0</v>
      </c>
      <c r="Q8" s="5" t="s">
        <v>26</v>
      </c>
      <c r="R8" s="5" t="s">
        <v>26</v>
      </c>
      <c r="S8" s="4">
        <v>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28</v>
      </c>
      <c r="L10" s="5" t="s">
        <v>28</v>
      </c>
      <c r="M10" s="5" t="s">
        <v>28</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28</v>
      </c>
      <c r="I12" s="5" t="s">
        <v>28</v>
      </c>
      <c r="J12" s="5" t="s">
        <v>28</v>
      </c>
      <c r="K12" s="5" t="s">
        <v>26</v>
      </c>
      <c r="L12" s="5" t="s">
        <v>26</v>
      </c>
      <c r="M12" s="4">
        <v>0</v>
      </c>
      <c r="N12" s="5" t="s">
        <v>26</v>
      </c>
      <c r="O12" s="5" t="s">
        <v>26</v>
      </c>
      <c r="P12" s="4">
        <v>0</v>
      </c>
      <c r="Q12" s="5" t="s">
        <v>26</v>
      </c>
      <c r="R12" s="5" t="s">
        <v>26</v>
      </c>
      <c r="S12" s="4">
        <v>0</v>
      </c>
    </row>
    <row r="13" spans="1:19" x14ac:dyDescent="0.2">
      <c r="A13" t="s">
        <v>35</v>
      </c>
      <c r="B13" s="4">
        <v>5</v>
      </c>
      <c r="C13" s="6">
        <v>1</v>
      </c>
      <c r="D13" s="4">
        <v>5</v>
      </c>
      <c r="E13" s="4">
        <v>5</v>
      </c>
      <c r="F13" s="6">
        <v>1</v>
      </c>
      <c r="G13" s="4">
        <v>5</v>
      </c>
      <c r="H13" s="4">
        <v>5</v>
      </c>
      <c r="I13" s="6">
        <v>0.77800000000000002</v>
      </c>
      <c r="J13" s="4">
        <v>10</v>
      </c>
      <c r="K13" s="5" t="s">
        <v>26</v>
      </c>
      <c r="L13" s="5" t="s">
        <v>26</v>
      </c>
      <c r="M13" s="4">
        <v>0</v>
      </c>
      <c r="N13" s="4">
        <v>10</v>
      </c>
      <c r="O13" s="6">
        <v>1</v>
      </c>
      <c r="P13" s="4">
        <v>10</v>
      </c>
      <c r="Q13" s="5" t="s">
        <v>26</v>
      </c>
      <c r="R13" s="5" t="s">
        <v>26</v>
      </c>
      <c r="S13" s="4">
        <v>0</v>
      </c>
    </row>
    <row r="14" spans="1:19" x14ac:dyDescent="0.2">
      <c r="A14" t="s">
        <v>36</v>
      </c>
      <c r="B14" s="5" t="s">
        <v>28</v>
      </c>
      <c r="C14" s="5" t="s">
        <v>28</v>
      </c>
      <c r="D14" s="5" t="s">
        <v>28</v>
      </c>
      <c r="E14" s="4">
        <v>0</v>
      </c>
      <c r="F14" s="6">
        <v>0</v>
      </c>
      <c r="G14" s="4">
        <v>10</v>
      </c>
      <c r="H14" s="5" t="s">
        <v>26</v>
      </c>
      <c r="I14" s="5" t="s">
        <v>26</v>
      </c>
      <c r="J14" s="4">
        <v>0</v>
      </c>
      <c r="K14" s="5" t="s">
        <v>26</v>
      </c>
      <c r="L14" s="5" t="s">
        <v>26</v>
      </c>
      <c r="M14" s="4">
        <v>0</v>
      </c>
      <c r="N14" s="5" t="s">
        <v>26</v>
      </c>
      <c r="O14" s="5" t="s">
        <v>26</v>
      </c>
      <c r="P14" s="4">
        <v>0</v>
      </c>
      <c r="Q14" s="4">
        <v>0</v>
      </c>
      <c r="R14" s="6">
        <v>0</v>
      </c>
      <c r="S14" s="4">
        <v>10</v>
      </c>
    </row>
    <row r="15" spans="1:19" x14ac:dyDescent="0.2">
      <c r="A15" t="s">
        <v>37</v>
      </c>
      <c r="B15" s="4">
        <v>10</v>
      </c>
      <c r="C15" s="6">
        <v>0.34799999999999998</v>
      </c>
      <c r="D15" s="4">
        <v>25</v>
      </c>
      <c r="E15" s="4">
        <v>10</v>
      </c>
      <c r="F15" s="6">
        <v>1</v>
      </c>
      <c r="G15" s="4">
        <v>10</v>
      </c>
      <c r="H15" s="5" t="s">
        <v>28</v>
      </c>
      <c r="I15" s="5" t="s">
        <v>28</v>
      </c>
      <c r="J15" s="4">
        <v>5</v>
      </c>
      <c r="K15" s="4">
        <v>10</v>
      </c>
      <c r="L15" s="6">
        <v>1</v>
      </c>
      <c r="M15" s="4">
        <v>10</v>
      </c>
      <c r="N15" s="4">
        <v>15</v>
      </c>
      <c r="O15" s="6">
        <v>1</v>
      </c>
      <c r="P15" s="4">
        <v>15</v>
      </c>
      <c r="Q15" s="5" t="s">
        <v>28</v>
      </c>
      <c r="R15" s="5" t="s">
        <v>28</v>
      </c>
      <c r="S15" s="5" t="s">
        <v>28</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28</v>
      </c>
      <c r="C18" s="5" t="s">
        <v>28</v>
      </c>
      <c r="D18" s="5" t="s">
        <v>28</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4">
        <v>5</v>
      </c>
      <c r="C20" s="6">
        <v>0.77800000000000002</v>
      </c>
      <c r="D20" s="4">
        <v>10</v>
      </c>
      <c r="E20" s="4">
        <v>5</v>
      </c>
      <c r="F20" s="6">
        <v>0.75</v>
      </c>
      <c r="G20" s="4">
        <v>10</v>
      </c>
      <c r="H20" s="5" t="s">
        <v>26</v>
      </c>
      <c r="I20" s="5" t="s">
        <v>26</v>
      </c>
      <c r="J20" s="4">
        <v>0</v>
      </c>
      <c r="K20" s="5" t="s">
        <v>28</v>
      </c>
      <c r="L20" s="5" t="s">
        <v>28</v>
      </c>
      <c r="M20" s="5" t="s">
        <v>28</v>
      </c>
      <c r="N20" s="4">
        <v>5</v>
      </c>
      <c r="O20" s="6">
        <v>1</v>
      </c>
      <c r="P20" s="4">
        <v>5</v>
      </c>
      <c r="Q20" s="5" t="s">
        <v>28</v>
      </c>
      <c r="R20" s="5" t="s">
        <v>28</v>
      </c>
      <c r="S20" s="5" t="s">
        <v>28</v>
      </c>
    </row>
    <row r="21" spans="1:19" x14ac:dyDescent="0.2">
      <c r="A21" t="s">
        <v>43</v>
      </c>
      <c r="B21" s="4">
        <v>5</v>
      </c>
      <c r="C21" s="6">
        <v>0.41199999999999998</v>
      </c>
      <c r="D21" s="4">
        <v>15</v>
      </c>
      <c r="E21" s="5" t="s">
        <v>26</v>
      </c>
      <c r="F21" s="5" t="s">
        <v>26</v>
      </c>
      <c r="G21" s="4">
        <v>0</v>
      </c>
      <c r="H21" s="4">
        <v>15</v>
      </c>
      <c r="I21" s="6">
        <v>0.71399999999999997</v>
      </c>
      <c r="J21" s="4">
        <v>20</v>
      </c>
      <c r="K21" s="5" t="s">
        <v>28</v>
      </c>
      <c r="L21" s="5" t="s">
        <v>28</v>
      </c>
      <c r="M21" s="5" t="s">
        <v>28</v>
      </c>
      <c r="N21" s="5" t="s">
        <v>28</v>
      </c>
      <c r="O21" s="5" t="s">
        <v>28</v>
      </c>
      <c r="P21" s="5" t="s">
        <v>28</v>
      </c>
      <c r="Q21" s="5" t="s">
        <v>26</v>
      </c>
      <c r="R21" s="5" t="s">
        <v>26</v>
      </c>
      <c r="S21" s="4">
        <v>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35</v>
      </c>
      <c r="C23" s="8">
        <v>0.378</v>
      </c>
      <c r="D23" s="7">
        <v>100</v>
      </c>
      <c r="E23" s="7">
        <v>35</v>
      </c>
      <c r="F23" s="8">
        <v>0.64900000000000002</v>
      </c>
      <c r="G23" s="7">
        <v>55</v>
      </c>
      <c r="H23" s="7">
        <v>25</v>
      </c>
      <c r="I23" s="8">
        <v>0.72199999999999998</v>
      </c>
      <c r="J23" s="7">
        <v>35</v>
      </c>
      <c r="K23" s="7">
        <v>15</v>
      </c>
      <c r="L23" s="8">
        <v>1</v>
      </c>
      <c r="M23" s="7">
        <v>15</v>
      </c>
      <c r="N23" s="7">
        <v>35</v>
      </c>
      <c r="O23" s="8">
        <v>1</v>
      </c>
      <c r="P23" s="7">
        <v>35</v>
      </c>
      <c r="Q23" s="7">
        <v>5</v>
      </c>
      <c r="R23" s="8">
        <v>0.46700000000000003</v>
      </c>
      <c r="S23" s="7">
        <v>15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69</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26</v>
      </c>
      <c r="C6" s="5" t="s">
        <v>26</v>
      </c>
      <c r="D6" s="4">
        <v>0</v>
      </c>
      <c r="E6" s="5" t="s">
        <v>26</v>
      </c>
      <c r="F6" s="5" t="s">
        <v>26</v>
      </c>
      <c r="G6" s="4">
        <v>0</v>
      </c>
      <c r="H6" s="5" t="s">
        <v>26</v>
      </c>
      <c r="I6" s="5" t="s">
        <v>26</v>
      </c>
      <c r="J6" s="4">
        <v>0</v>
      </c>
      <c r="K6" s="5" t="s">
        <v>26</v>
      </c>
      <c r="L6" s="5" t="s">
        <v>26</v>
      </c>
      <c r="M6" s="4">
        <v>0</v>
      </c>
      <c r="N6" s="5" t="s">
        <v>26</v>
      </c>
      <c r="O6" s="5" t="s">
        <v>26</v>
      </c>
      <c r="P6" s="4">
        <v>0</v>
      </c>
      <c r="Q6" s="5" t="s">
        <v>28</v>
      </c>
      <c r="R6" s="5" t="s">
        <v>28</v>
      </c>
      <c r="S6" s="5" t="s">
        <v>28</v>
      </c>
    </row>
    <row r="7" spans="1:19" x14ac:dyDescent="0.2">
      <c r="A7" t="s">
        <v>29</v>
      </c>
      <c r="B7" s="5" t="s">
        <v>28</v>
      </c>
      <c r="C7" s="5" t="s">
        <v>28</v>
      </c>
      <c r="D7" s="5" t="s">
        <v>28</v>
      </c>
      <c r="E7" s="5" t="s">
        <v>28</v>
      </c>
      <c r="F7" s="5" t="s">
        <v>28</v>
      </c>
      <c r="G7" s="5" t="s">
        <v>28</v>
      </c>
      <c r="H7" s="5" t="s">
        <v>28</v>
      </c>
      <c r="I7" s="5" t="s">
        <v>28</v>
      </c>
      <c r="J7" s="5" t="s">
        <v>28</v>
      </c>
      <c r="K7" s="5" t="s">
        <v>26</v>
      </c>
      <c r="L7" s="5" t="s">
        <v>26</v>
      </c>
      <c r="M7" s="4">
        <v>0</v>
      </c>
      <c r="N7" s="5" t="s">
        <v>28</v>
      </c>
      <c r="O7" s="5" t="s">
        <v>28</v>
      </c>
      <c r="P7" s="5" t="s">
        <v>28</v>
      </c>
      <c r="Q7" s="5" t="s">
        <v>26</v>
      </c>
      <c r="R7" s="5" t="s">
        <v>26</v>
      </c>
      <c r="S7" s="4">
        <v>0</v>
      </c>
    </row>
    <row r="8" spans="1:19" x14ac:dyDescent="0.2">
      <c r="A8" t="s">
        <v>30</v>
      </c>
      <c r="B8" s="5" t="s">
        <v>26</v>
      </c>
      <c r="C8" s="5" t="s">
        <v>26</v>
      </c>
      <c r="D8" s="4">
        <v>0</v>
      </c>
      <c r="E8" s="5" t="s">
        <v>26</v>
      </c>
      <c r="F8" s="5" t="s">
        <v>26</v>
      </c>
      <c r="G8" s="4">
        <v>0</v>
      </c>
      <c r="H8" s="5" t="s">
        <v>26</v>
      </c>
      <c r="I8" s="5" t="s">
        <v>26</v>
      </c>
      <c r="J8" s="4">
        <v>0</v>
      </c>
      <c r="K8" s="5" t="s">
        <v>28</v>
      </c>
      <c r="L8" s="5" t="s">
        <v>28</v>
      </c>
      <c r="M8" s="5" t="s">
        <v>28</v>
      </c>
      <c r="N8" s="5" t="s">
        <v>26</v>
      </c>
      <c r="O8" s="5" t="s">
        <v>26</v>
      </c>
      <c r="P8" s="4">
        <v>0</v>
      </c>
      <c r="Q8" s="5" t="s">
        <v>26</v>
      </c>
      <c r="R8" s="5" t="s">
        <v>26</v>
      </c>
      <c r="S8" s="4">
        <v>0</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4">
        <v>0</v>
      </c>
      <c r="F10" s="6">
        <v>0</v>
      </c>
      <c r="G10" s="5" t="s">
        <v>28</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28</v>
      </c>
      <c r="C13" s="5" t="s">
        <v>28</v>
      </c>
      <c r="D13" s="5" t="s">
        <v>28</v>
      </c>
      <c r="E13" s="5" t="s">
        <v>26</v>
      </c>
      <c r="F13" s="5" t="s">
        <v>26</v>
      </c>
      <c r="G13" s="4">
        <v>0</v>
      </c>
      <c r="H13" s="5" t="s">
        <v>26</v>
      </c>
      <c r="I13" s="5" t="s">
        <v>26</v>
      </c>
      <c r="J13" s="4">
        <v>0</v>
      </c>
      <c r="K13" s="5" t="s">
        <v>26</v>
      </c>
      <c r="L13" s="5" t="s">
        <v>26</v>
      </c>
      <c r="M13" s="4">
        <v>0</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5" t="s">
        <v>28</v>
      </c>
      <c r="C15" s="5" t="s">
        <v>28</v>
      </c>
      <c r="D15" s="4">
        <v>5</v>
      </c>
      <c r="E15" s="5" t="s">
        <v>28</v>
      </c>
      <c r="F15" s="5" t="s">
        <v>28</v>
      </c>
      <c r="G15" s="5" t="s">
        <v>28</v>
      </c>
      <c r="H15" s="5" t="s">
        <v>26</v>
      </c>
      <c r="I15" s="5" t="s">
        <v>26</v>
      </c>
      <c r="J15" s="4">
        <v>0</v>
      </c>
      <c r="K15" s="5" t="s">
        <v>28</v>
      </c>
      <c r="L15" s="5" t="s">
        <v>28</v>
      </c>
      <c r="M15" s="5" t="s">
        <v>28</v>
      </c>
      <c r="N15" s="5" t="s">
        <v>28</v>
      </c>
      <c r="O15" s="5" t="s">
        <v>28</v>
      </c>
      <c r="P15" s="5" t="s">
        <v>28</v>
      </c>
      <c r="Q15" s="5" t="s">
        <v>26</v>
      </c>
      <c r="R15" s="5" t="s">
        <v>26</v>
      </c>
      <c r="S15" s="4">
        <v>0</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26</v>
      </c>
      <c r="C17" s="5" t="s">
        <v>26</v>
      </c>
      <c r="D17" s="4">
        <v>0</v>
      </c>
      <c r="E17" s="5" t="s">
        <v>26</v>
      </c>
      <c r="F17" s="5" t="s">
        <v>26</v>
      </c>
      <c r="G17" s="4">
        <v>0</v>
      </c>
      <c r="H17" s="5" t="s">
        <v>26</v>
      </c>
      <c r="I17" s="5" t="s">
        <v>26</v>
      </c>
      <c r="J17" s="4">
        <v>0</v>
      </c>
      <c r="K17" s="5" t="s">
        <v>26</v>
      </c>
      <c r="L17" s="5" t="s">
        <v>26</v>
      </c>
      <c r="M17" s="4">
        <v>0</v>
      </c>
      <c r="N17" s="5" t="s">
        <v>26</v>
      </c>
      <c r="O17" s="5" t="s">
        <v>26</v>
      </c>
      <c r="P17" s="4">
        <v>0</v>
      </c>
      <c r="Q17" s="5" t="s">
        <v>26</v>
      </c>
      <c r="R17" s="5" t="s">
        <v>26</v>
      </c>
      <c r="S17" s="4">
        <v>0</v>
      </c>
    </row>
    <row r="18" spans="1:19" x14ac:dyDescent="0.2">
      <c r="A18" t="s">
        <v>40</v>
      </c>
      <c r="B18" s="5" t="s">
        <v>28</v>
      </c>
      <c r="C18" s="5" t="s">
        <v>28</v>
      </c>
      <c r="D18" s="5" t="s">
        <v>28</v>
      </c>
      <c r="E18" s="5" t="s">
        <v>26</v>
      </c>
      <c r="F18" s="5" t="s">
        <v>26</v>
      </c>
      <c r="G18" s="4">
        <v>0</v>
      </c>
      <c r="H18" s="5" t="s">
        <v>26</v>
      </c>
      <c r="I18" s="5" t="s">
        <v>26</v>
      </c>
      <c r="J18" s="4">
        <v>0</v>
      </c>
      <c r="K18" s="5" t="s">
        <v>26</v>
      </c>
      <c r="L18" s="5" t="s">
        <v>26</v>
      </c>
      <c r="M18" s="4">
        <v>0</v>
      </c>
      <c r="N18" s="5" t="s">
        <v>26</v>
      </c>
      <c r="O18" s="5" t="s">
        <v>26</v>
      </c>
      <c r="P18" s="4">
        <v>0</v>
      </c>
      <c r="Q18" s="5" t="s">
        <v>26</v>
      </c>
      <c r="R18" s="5" t="s">
        <v>26</v>
      </c>
      <c r="S18" s="4">
        <v>0</v>
      </c>
    </row>
    <row r="19" spans="1:19" x14ac:dyDescent="0.2">
      <c r="A19" t="s">
        <v>41</v>
      </c>
      <c r="B19" s="5" t="s">
        <v>26</v>
      </c>
      <c r="C19" s="5" t="s">
        <v>26</v>
      </c>
      <c r="D19" s="4">
        <v>0</v>
      </c>
      <c r="E19" s="5" t="s">
        <v>26</v>
      </c>
      <c r="F19" s="5" t="s">
        <v>26</v>
      </c>
      <c r="G19" s="4">
        <v>0</v>
      </c>
      <c r="H19" s="5" t="s">
        <v>26</v>
      </c>
      <c r="I19" s="5" t="s">
        <v>26</v>
      </c>
      <c r="J19" s="4">
        <v>0</v>
      </c>
      <c r="K19" s="5" t="s">
        <v>26</v>
      </c>
      <c r="L19" s="5" t="s">
        <v>26</v>
      </c>
      <c r="M19" s="4">
        <v>0</v>
      </c>
      <c r="N19" s="5" t="s">
        <v>26</v>
      </c>
      <c r="O19" s="5" t="s">
        <v>26</v>
      </c>
      <c r="P19" s="4">
        <v>0</v>
      </c>
      <c r="Q19" s="5" t="s">
        <v>26</v>
      </c>
      <c r="R19" s="5" t="s">
        <v>26</v>
      </c>
      <c r="S19" s="4">
        <v>0</v>
      </c>
    </row>
    <row r="20" spans="1:19" x14ac:dyDescent="0.2">
      <c r="A20" t="s">
        <v>42</v>
      </c>
      <c r="B20" s="4">
        <v>0</v>
      </c>
      <c r="C20" s="6">
        <v>0</v>
      </c>
      <c r="D20" s="5" t="s">
        <v>28</v>
      </c>
      <c r="E20" s="4">
        <v>0</v>
      </c>
      <c r="F20" s="6">
        <v>0</v>
      </c>
      <c r="G20" s="5" t="s">
        <v>28</v>
      </c>
      <c r="H20" s="5" t="s">
        <v>26</v>
      </c>
      <c r="I20" s="5" t="s">
        <v>26</v>
      </c>
      <c r="J20" s="4">
        <v>0</v>
      </c>
      <c r="K20" s="5" t="s">
        <v>26</v>
      </c>
      <c r="L20" s="5" t="s">
        <v>26</v>
      </c>
      <c r="M20" s="4">
        <v>0</v>
      </c>
      <c r="N20" s="5" t="s">
        <v>26</v>
      </c>
      <c r="O20" s="5" t="s">
        <v>26</v>
      </c>
      <c r="P20" s="4">
        <v>0</v>
      </c>
      <c r="Q20" s="5" t="s">
        <v>26</v>
      </c>
      <c r="R20" s="5" t="s">
        <v>26</v>
      </c>
      <c r="S20" s="4">
        <v>0</v>
      </c>
    </row>
    <row r="21" spans="1:19" x14ac:dyDescent="0.2">
      <c r="A21" t="s">
        <v>43</v>
      </c>
      <c r="B21" s="5" t="s">
        <v>28</v>
      </c>
      <c r="C21" s="5" t="s">
        <v>28</v>
      </c>
      <c r="D21" s="5" t="s">
        <v>28</v>
      </c>
      <c r="E21" s="5" t="s">
        <v>26</v>
      </c>
      <c r="F21" s="5" t="s">
        <v>26</v>
      </c>
      <c r="G21" s="4">
        <v>0</v>
      </c>
      <c r="H21" s="5" t="s">
        <v>26</v>
      </c>
      <c r="I21" s="5" t="s">
        <v>26</v>
      </c>
      <c r="J21" s="4">
        <v>0</v>
      </c>
      <c r="K21" s="5" t="s">
        <v>26</v>
      </c>
      <c r="L21" s="5" t="s">
        <v>26</v>
      </c>
      <c r="M21" s="4">
        <v>0</v>
      </c>
      <c r="N21" s="5" t="s">
        <v>26</v>
      </c>
      <c r="O21" s="5" t="s">
        <v>26</v>
      </c>
      <c r="P21" s="4">
        <v>0</v>
      </c>
      <c r="Q21" s="5" t="s">
        <v>26</v>
      </c>
      <c r="R21" s="5" t="s">
        <v>26</v>
      </c>
      <c r="S21" s="4">
        <v>0</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5</v>
      </c>
      <c r="C23" s="8">
        <v>0.54500000000000004</v>
      </c>
      <c r="D23" s="7">
        <v>10</v>
      </c>
      <c r="E23" s="10" t="s">
        <v>28</v>
      </c>
      <c r="F23" s="10" t="s">
        <v>28</v>
      </c>
      <c r="G23" s="7">
        <v>10</v>
      </c>
      <c r="H23" s="10" t="s">
        <v>28</v>
      </c>
      <c r="I23" s="10" t="s">
        <v>28</v>
      </c>
      <c r="J23" s="10" t="s">
        <v>28</v>
      </c>
      <c r="K23" s="7">
        <v>5</v>
      </c>
      <c r="L23" s="8">
        <v>1</v>
      </c>
      <c r="M23" s="7">
        <v>5</v>
      </c>
      <c r="N23" s="7">
        <v>5</v>
      </c>
      <c r="O23" s="8">
        <v>1</v>
      </c>
      <c r="P23" s="7">
        <v>5</v>
      </c>
      <c r="Q23" s="10" t="s">
        <v>28</v>
      </c>
      <c r="R23" s="10" t="s">
        <v>28</v>
      </c>
      <c r="S23" s="10" t="s">
        <v>28</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s>
  <sheetData>
    <row r="1" spans="1:19" ht="30" customHeight="1" x14ac:dyDescent="0.2">
      <c r="A1" s="13" t="s">
        <v>70</v>
      </c>
    </row>
    <row r="2" spans="1:19" x14ac:dyDescent="0.2">
      <c r="A2" t="s">
        <v>46</v>
      </c>
    </row>
    <row r="3" spans="1:19" x14ac:dyDescent="0.2">
      <c r="A3" t="s">
        <v>47</v>
      </c>
    </row>
    <row r="4" spans="1:19"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row>
    <row r="5" spans="1:19" x14ac:dyDescent="0.2">
      <c r="A5" t="s">
        <v>25</v>
      </c>
      <c r="B5" s="5" t="s">
        <v>26</v>
      </c>
      <c r="C5" s="5" t="s">
        <v>26</v>
      </c>
      <c r="D5" s="4">
        <v>0</v>
      </c>
      <c r="E5" s="5" t="s">
        <v>26</v>
      </c>
      <c r="F5" s="5" t="s">
        <v>26</v>
      </c>
      <c r="G5" s="4">
        <v>0</v>
      </c>
      <c r="H5" s="5" t="s">
        <v>26</v>
      </c>
      <c r="I5" s="5" t="s">
        <v>26</v>
      </c>
      <c r="J5" s="4">
        <v>0</v>
      </c>
      <c r="K5" s="5" t="s">
        <v>26</v>
      </c>
      <c r="L5" s="5" t="s">
        <v>26</v>
      </c>
      <c r="M5" s="4">
        <v>0</v>
      </c>
      <c r="N5" s="5" t="s">
        <v>26</v>
      </c>
      <c r="O5" s="5" t="s">
        <v>26</v>
      </c>
      <c r="P5" s="4">
        <v>0</v>
      </c>
      <c r="Q5" s="5" t="s">
        <v>26</v>
      </c>
      <c r="R5" s="5" t="s">
        <v>26</v>
      </c>
      <c r="S5" s="4">
        <v>0</v>
      </c>
    </row>
    <row r="6" spans="1:19" x14ac:dyDescent="0.2">
      <c r="A6" t="s">
        <v>27</v>
      </c>
      <c r="B6" s="5" t="s">
        <v>28</v>
      </c>
      <c r="C6" s="5" t="s">
        <v>28</v>
      </c>
      <c r="D6" s="5" t="s">
        <v>28</v>
      </c>
      <c r="E6" s="4">
        <v>5</v>
      </c>
      <c r="F6" s="6">
        <v>1</v>
      </c>
      <c r="G6" s="4">
        <v>5</v>
      </c>
      <c r="H6" s="5" t="s">
        <v>28</v>
      </c>
      <c r="I6" s="5" t="s">
        <v>28</v>
      </c>
      <c r="J6" s="5" t="s">
        <v>28</v>
      </c>
      <c r="K6" s="5" t="s">
        <v>28</v>
      </c>
      <c r="L6" s="5" t="s">
        <v>28</v>
      </c>
      <c r="M6" s="5" t="s">
        <v>28</v>
      </c>
      <c r="N6" s="5" t="s">
        <v>26</v>
      </c>
      <c r="O6" s="5" t="s">
        <v>26</v>
      </c>
      <c r="P6" s="4">
        <v>0</v>
      </c>
      <c r="Q6" s="4">
        <v>15</v>
      </c>
      <c r="R6" s="6">
        <v>1</v>
      </c>
      <c r="S6" s="4">
        <v>15</v>
      </c>
    </row>
    <row r="7" spans="1:19" x14ac:dyDescent="0.2">
      <c r="A7" t="s">
        <v>29</v>
      </c>
      <c r="B7" s="4">
        <v>10</v>
      </c>
      <c r="C7" s="6">
        <v>1</v>
      </c>
      <c r="D7" s="4">
        <v>10</v>
      </c>
      <c r="E7" s="5" t="s">
        <v>28</v>
      </c>
      <c r="F7" s="5" t="s">
        <v>28</v>
      </c>
      <c r="G7" s="5" t="s">
        <v>28</v>
      </c>
      <c r="H7" s="5" t="s">
        <v>28</v>
      </c>
      <c r="I7" s="5" t="s">
        <v>28</v>
      </c>
      <c r="J7" s="5" t="s">
        <v>28</v>
      </c>
      <c r="K7" s="5" t="s">
        <v>28</v>
      </c>
      <c r="L7" s="5" t="s">
        <v>28</v>
      </c>
      <c r="M7" s="5" t="s">
        <v>28</v>
      </c>
      <c r="N7" s="5" t="s">
        <v>28</v>
      </c>
      <c r="O7" s="5" t="s">
        <v>28</v>
      </c>
      <c r="P7" s="5" t="s">
        <v>28</v>
      </c>
      <c r="Q7" s="5" t="s">
        <v>28</v>
      </c>
      <c r="R7" s="5" t="s">
        <v>28</v>
      </c>
      <c r="S7" s="5" t="s">
        <v>28</v>
      </c>
    </row>
    <row r="8" spans="1:19" x14ac:dyDescent="0.2">
      <c r="A8" t="s">
        <v>30</v>
      </c>
      <c r="B8" s="5" t="s">
        <v>28</v>
      </c>
      <c r="C8" s="5" t="s">
        <v>28</v>
      </c>
      <c r="D8" s="5" t="s">
        <v>28</v>
      </c>
      <c r="E8" s="5" t="s">
        <v>26</v>
      </c>
      <c r="F8" s="5" t="s">
        <v>26</v>
      </c>
      <c r="G8" s="4">
        <v>0</v>
      </c>
      <c r="H8" s="4">
        <v>5</v>
      </c>
      <c r="I8" s="6">
        <v>1</v>
      </c>
      <c r="J8" s="4">
        <v>5</v>
      </c>
      <c r="K8" s="5" t="s">
        <v>28</v>
      </c>
      <c r="L8" s="5" t="s">
        <v>28</v>
      </c>
      <c r="M8" s="5" t="s">
        <v>28</v>
      </c>
      <c r="N8" s="4">
        <v>10</v>
      </c>
      <c r="O8" s="6">
        <v>1</v>
      </c>
      <c r="P8" s="4">
        <v>10</v>
      </c>
      <c r="Q8" s="5" t="s">
        <v>28</v>
      </c>
      <c r="R8" s="5" t="s">
        <v>28</v>
      </c>
      <c r="S8" s="5" t="s">
        <v>28</v>
      </c>
    </row>
    <row r="9" spans="1:19" x14ac:dyDescent="0.2">
      <c r="A9" t="s">
        <v>31</v>
      </c>
      <c r="B9" s="5" t="s">
        <v>26</v>
      </c>
      <c r="C9" s="5" t="s">
        <v>26</v>
      </c>
      <c r="D9" s="4">
        <v>0</v>
      </c>
      <c r="E9" s="5" t="s">
        <v>26</v>
      </c>
      <c r="F9" s="5" t="s">
        <v>26</v>
      </c>
      <c r="G9" s="4">
        <v>0</v>
      </c>
      <c r="H9" s="5" t="s">
        <v>26</v>
      </c>
      <c r="I9" s="5" t="s">
        <v>26</v>
      </c>
      <c r="J9" s="4">
        <v>0</v>
      </c>
      <c r="K9" s="5" t="s">
        <v>26</v>
      </c>
      <c r="L9" s="5" t="s">
        <v>26</v>
      </c>
      <c r="M9" s="4">
        <v>0</v>
      </c>
      <c r="N9" s="5" t="s">
        <v>26</v>
      </c>
      <c r="O9" s="5" t="s">
        <v>26</v>
      </c>
      <c r="P9" s="4">
        <v>0</v>
      </c>
      <c r="Q9" s="5" t="s">
        <v>26</v>
      </c>
      <c r="R9" s="5" t="s">
        <v>26</v>
      </c>
      <c r="S9" s="4">
        <v>0</v>
      </c>
    </row>
    <row r="10" spans="1:19" x14ac:dyDescent="0.2">
      <c r="A10" t="s">
        <v>32</v>
      </c>
      <c r="B10" s="5" t="s">
        <v>26</v>
      </c>
      <c r="C10" s="5" t="s">
        <v>26</v>
      </c>
      <c r="D10" s="4">
        <v>0</v>
      </c>
      <c r="E10" s="5" t="s">
        <v>26</v>
      </c>
      <c r="F10" s="5" t="s">
        <v>26</v>
      </c>
      <c r="G10" s="4">
        <v>0</v>
      </c>
      <c r="H10" s="5" t="s">
        <v>26</v>
      </c>
      <c r="I10" s="5" t="s">
        <v>26</v>
      </c>
      <c r="J10" s="4">
        <v>0</v>
      </c>
      <c r="K10" s="5" t="s">
        <v>26</v>
      </c>
      <c r="L10" s="5" t="s">
        <v>26</v>
      </c>
      <c r="M10" s="4">
        <v>0</v>
      </c>
      <c r="N10" s="5" t="s">
        <v>26</v>
      </c>
      <c r="O10" s="5" t="s">
        <v>26</v>
      </c>
      <c r="P10" s="4">
        <v>0</v>
      </c>
      <c r="Q10" s="5" t="s">
        <v>26</v>
      </c>
      <c r="R10" s="5" t="s">
        <v>26</v>
      </c>
      <c r="S10" s="4">
        <v>0</v>
      </c>
    </row>
    <row r="11" spans="1:19" x14ac:dyDescent="0.2">
      <c r="A11" t="s">
        <v>33</v>
      </c>
      <c r="B11" s="5" t="s">
        <v>26</v>
      </c>
      <c r="C11" s="5" t="s">
        <v>26</v>
      </c>
      <c r="D11" s="4">
        <v>0</v>
      </c>
      <c r="E11" s="5" t="s">
        <v>26</v>
      </c>
      <c r="F11" s="5" t="s">
        <v>26</v>
      </c>
      <c r="G11" s="4">
        <v>0</v>
      </c>
      <c r="H11" s="5" t="s">
        <v>26</v>
      </c>
      <c r="I11" s="5" t="s">
        <v>26</v>
      </c>
      <c r="J11" s="4">
        <v>0</v>
      </c>
      <c r="K11" s="5" t="s">
        <v>26</v>
      </c>
      <c r="L11" s="5" t="s">
        <v>26</v>
      </c>
      <c r="M11" s="4">
        <v>0</v>
      </c>
      <c r="N11" s="5" t="s">
        <v>26</v>
      </c>
      <c r="O11" s="5" t="s">
        <v>26</v>
      </c>
      <c r="P11" s="4">
        <v>0</v>
      </c>
      <c r="Q11" s="5" t="s">
        <v>26</v>
      </c>
      <c r="R11" s="5" t="s">
        <v>26</v>
      </c>
      <c r="S11" s="4">
        <v>0</v>
      </c>
    </row>
    <row r="12" spans="1:19" x14ac:dyDescent="0.2">
      <c r="A12" t="s">
        <v>34</v>
      </c>
      <c r="B12" s="5" t="s">
        <v>26</v>
      </c>
      <c r="C12" s="5" t="s">
        <v>26</v>
      </c>
      <c r="D12" s="4">
        <v>0</v>
      </c>
      <c r="E12" s="5" t="s">
        <v>26</v>
      </c>
      <c r="F12" s="5" t="s">
        <v>26</v>
      </c>
      <c r="G12" s="4">
        <v>0</v>
      </c>
      <c r="H12" s="5" t="s">
        <v>26</v>
      </c>
      <c r="I12" s="5" t="s">
        <v>26</v>
      </c>
      <c r="J12" s="4">
        <v>0</v>
      </c>
      <c r="K12" s="5" t="s">
        <v>26</v>
      </c>
      <c r="L12" s="5" t="s">
        <v>26</v>
      </c>
      <c r="M12" s="4">
        <v>0</v>
      </c>
      <c r="N12" s="5" t="s">
        <v>26</v>
      </c>
      <c r="O12" s="5" t="s">
        <v>26</v>
      </c>
      <c r="P12" s="4">
        <v>0</v>
      </c>
      <c r="Q12" s="5" t="s">
        <v>26</v>
      </c>
      <c r="R12" s="5" t="s">
        <v>26</v>
      </c>
      <c r="S12" s="4">
        <v>0</v>
      </c>
    </row>
    <row r="13" spans="1:19" x14ac:dyDescent="0.2">
      <c r="A13" t="s">
        <v>35</v>
      </c>
      <c r="B13" s="5" t="s">
        <v>26</v>
      </c>
      <c r="C13" s="5" t="s">
        <v>26</v>
      </c>
      <c r="D13" s="4">
        <v>0</v>
      </c>
      <c r="E13" s="5" t="s">
        <v>26</v>
      </c>
      <c r="F13" s="5" t="s">
        <v>26</v>
      </c>
      <c r="G13" s="4">
        <v>0</v>
      </c>
      <c r="H13" s="5" t="s">
        <v>28</v>
      </c>
      <c r="I13" s="5" t="s">
        <v>28</v>
      </c>
      <c r="J13" s="5" t="s">
        <v>28</v>
      </c>
      <c r="K13" s="5" t="s">
        <v>28</v>
      </c>
      <c r="L13" s="5" t="s">
        <v>28</v>
      </c>
      <c r="M13" s="5" t="s">
        <v>28</v>
      </c>
      <c r="N13" s="5" t="s">
        <v>26</v>
      </c>
      <c r="O13" s="5" t="s">
        <v>26</v>
      </c>
      <c r="P13" s="4">
        <v>0</v>
      </c>
      <c r="Q13" s="5" t="s">
        <v>26</v>
      </c>
      <c r="R13" s="5" t="s">
        <v>26</v>
      </c>
      <c r="S13" s="4">
        <v>0</v>
      </c>
    </row>
    <row r="14" spans="1:19" x14ac:dyDescent="0.2">
      <c r="A14" t="s">
        <v>36</v>
      </c>
      <c r="B14" s="5" t="s">
        <v>26</v>
      </c>
      <c r="C14" s="5" t="s">
        <v>26</v>
      </c>
      <c r="D14" s="4">
        <v>0</v>
      </c>
      <c r="E14" s="5" t="s">
        <v>26</v>
      </c>
      <c r="F14" s="5" t="s">
        <v>26</v>
      </c>
      <c r="G14" s="4">
        <v>0</v>
      </c>
      <c r="H14" s="5" t="s">
        <v>26</v>
      </c>
      <c r="I14" s="5" t="s">
        <v>26</v>
      </c>
      <c r="J14" s="4">
        <v>0</v>
      </c>
      <c r="K14" s="5" t="s">
        <v>26</v>
      </c>
      <c r="L14" s="5" t="s">
        <v>26</v>
      </c>
      <c r="M14" s="4">
        <v>0</v>
      </c>
      <c r="N14" s="5" t="s">
        <v>26</v>
      </c>
      <c r="O14" s="5" t="s">
        <v>26</v>
      </c>
      <c r="P14" s="4">
        <v>0</v>
      </c>
      <c r="Q14" s="5" t="s">
        <v>26</v>
      </c>
      <c r="R14" s="5" t="s">
        <v>26</v>
      </c>
      <c r="S14" s="4">
        <v>0</v>
      </c>
    </row>
    <row r="15" spans="1:19" x14ac:dyDescent="0.2">
      <c r="A15" t="s">
        <v>37</v>
      </c>
      <c r="B15" s="4">
        <v>5</v>
      </c>
      <c r="C15" s="6">
        <v>1</v>
      </c>
      <c r="D15" s="4">
        <v>5</v>
      </c>
      <c r="E15" s="4">
        <v>10</v>
      </c>
      <c r="F15" s="6">
        <v>1</v>
      </c>
      <c r="G15" s="4">
        <v>10</v>
      </c>
      <c r="H15" s="5" t="s">
        <v>28</v>
      </c>
      <c r="I15" s="5" t="s">
        <v>28</v>
      </c>
      <c r="J15" s="5" t="s">
        <v>28</v>
      </c>
      <c r="K15" s="4">
        <v>5</v>
      </c>
      <c r="L15" s="6">
        <v>1</v>
      </c>
      <c r="M15" s="4">
        <v>5</v>
      </c>
      <c r="N15" s="5" t="s">
        <v>28</v>
      </c>
      <c r="O15" s="5" t="s">
        <v>28</v>
      </c>
      <c r="P15" s="4">
        <v>5</v>
      </c>
      <c r="Q15" s="5" t="s">
        <v>28</v>
      </c>
      <c r="R15" s="5" t="s">
        <v>28</v>
      </c>
      <c r="S15" s="5" t="s">
        <v>28</v>
      </c>
    </row>
    <row r="16" spans="1:19" x14ac:dyDescent="0.2">
      <c r="A16" t="s">
        <v>38</v>
      </c>
      <c r="B16" s="5" t="s">
        <v>26</v>
      </c>
      <c r="C16" s="5" t="s">
        <v>26</v>
      </c>
      <c r="D16" s="4">
        <v>0</v>
      </c>
      <c r="E16" s="5" t="s">
        <v>26</v>
      </c>
      <c r="F16" s="5" t="s">
        <v>26</v>
      </c>
      <c r="G16" s="4">
        <v>0</v>
      </c>
      <c r="H16" s="5" t="s">
        <v>26</v>
      </c>
      <c r="I16" s="5" t="s">
        <v>26</v>
      </c>
      <c r="J16" s="4">
        <v>0</v>
      </c>
      <c r="K16" s="5" t="s">
        <v>26</v>
      </c>
      <c r="L16" s="5" t="s">
        <v>26</v>
      </c>
      <c r="M16" s="4">
        <v>0</v>
      </c>
      <c r="N16" s="5" t="s">
        <v>26</v>
      </c>
      <c r="O16" s="5" t="s">
        <v>26</v>
      </c>
      <c r="P16" s="4">
        <v>0</v>
      </c>
      <c r="Q16" s="5" t="s">
        <v>26</v>
      </c>
      <c r="R16" s="5" t="s">
        <v>26</v>
      </c>
      <c r="S16" s="4">
        <v>0</v>
      </c>
    </row>
    <row r="17" spans="1:19" x14ac:dyDescent="0.2">
      <c r="A17" t="s">
        <v>39</v>
      </c>
      <c r="B17" s="5" t="s">
        <v>28</v>
      </c>
      <c r="C17" s="5" t="s">
        <v>28</v>
      </c>
      <c r="D17" s="5" t="s">
        <v>28</v>
      </c>
      <c r="E17" s="5" t="s">
        <v>28</v>
      </c>
      <c r="F17" s="5" t="s">
        <v>28</v>
      </c>
      <c r="G17" s="5" t="s">
        <v>28</v>
      </c>
      <c r="H17" s="5" t="s">
        <v>28</v>
      </c>
      <c r="I17" s="5" t="s">
        <v>28</v>
      </c>
      <c r="J17" s="5" t="s">
        <v>28</v>
      </c>
      <c r="K17" s="5" t="s">
        <v>26</v>
      </c>
      <c r="L17" s="5" t="s">
        <v>26</v>
      </c>
      <c r="M17" s="4">
        <v>0</v>
      </c>
      <c r="N17" s="5" t="s">
        <v>26</v>
      </c>
      <c r="O17" s="5" t="s">
        <v>26</v>
      </c>
      <c r="P17" s="4">
        <v>0</v>
      </c>
      <c r="Q17" s="5" t="s">
        <v>26</v>
      </c>
      <c r="R17" s="5" t="s">
        <v>26</v>
      </c>
      <c r="S17" s="4">
        <v>0</v>
      </c>
    </row>
    <row r="18" spans="1:19" x14ac:dyDescent="0.2">
      <c r="A18" t="s">
        <v>40</v>
      </c>
      <c r="B18" s="5" t="s">
        <v>28</v>
      </c>
      <c r="C18" s="5" t="s">
        <v>28</v>
      </c>
      <c r="D18" s="5" t="s">
        <v>28</v>
      </c>
      <c r="E18" s="5" t="s">
        <v>28</v>
      </c>
      <c r="F18" s="5" t="s">
        <v>28</v>
      </c>
      <c r="G18" s="5" t="s">
        <v>28</v>
      </c>
      <c r="H18" s="5" t="s">
        <v>26</v>
      </c>
      <c r="I18" s="5" t="s">
        <v>26</v>
      </c>
      <c r="J18" s="4">
        <v>0</v>
      </c>
      <c r="K18" s="5" t="s">
        <v>28</v>
      </c>
      <c r="L18" s="5" t="s">
        <v>28</v>
      </c>
      <c r="M18" s="5" t="s">
        <v>28</v>
      </c>
      <c r="N18" s="5" t="s">
        <v>26</v>
      </c>
      <c r="O18" s="5" t="s">
        <v>26</v>
      </c>
      <c r="P18" s="4">
        <v>0</v>
      </c>
      <c r="Q18" s="4">
        <v>5</v>
      </c>
      <c r="R18" s="6">
        <v>1</v>
      </c>
      <c r="S18" s="4">
        <v>5</v>
      </c>
    </row>
    <row r="19" spans="1:19" x14ac:dyDescent="0.2">
      <c r="A19" t="s">
        <v>41</v>
      </c>
      <c r="B19" s="5" t="s">
        <v>26</v>
      </c>
      <c r="C19" s="5" t="s">
        <v>26</v>
      </c>
      <c r="D19" s="4">
        <v>0</v>
      </c>
      <c r="E19" s="5" t="s">
        <v>28</v>
      </c>
      <c r="F19" s="5" t="s">
        <v>28</v>
      </c>
      <c r="G19" s="5" t="s">
        <v>28</v>
      </c>
      <c r="H19" s="5" t="s">
        <v>26</v>
      </c>
      <c r="I19" s="5" t="s">
        <v>26</v>
      </c>
      <c r="J19" s="4">
        <v>0</v>
      </c>
      <c r="K19" s="5" t="s">
        <v>28</v>
      </c>
      <c r="L19" s="5" t="s">
        <v>28</v>
      </c>
      <c r="M19" s="5" t="s">
        <v>28</v>
      </c>
      <c r="N19" s="5" t="s">
        <v>26</v>
      </c>
      <c r="O19" s="5" t="s">
        <v>26</v>
      </c>
      <c r="P19" s="4">
        <v>0</v>
      </c>
      <c r="Q19" s="5" t="s">
        <v>26</v>
      </c>
      <c r="R19" s="5" t="s">
        <v>26</v>
      </c>
      <c r="S19" s="4">
        <v>0</v>
      </c>
    </row>
    <row r="20" spans="1:19" x14ac:dyDescent="0.2">
      <c r="A20" t="s">
        <v>42</v>
      </c>
      <c r="B20" s="4">
        <v>5</v>
      </c>
      <c r="C20" s="6">
        <v>1</v>
      </c>
      <c r="D20" s="4">
        <v>5</v>
      </c>
      <c r="E20" s="5" t="s">
        <v>28</v>
      </c>
      <c r="F20" s="5" t="s">
        <v>28</v>
      </c>
      <c r="G20" s="5" t="s">
        <v>28</v>
      </c>
      <c r="H20" s="5" t="s">
        <v>26</v>
      </c>
      <c r="I20" s="5" t="s">
        <v>26</v>
      </c>
      <c r="J20" s="4">
        <v>0</v>
      </c>
      <c r="K20" s="5" t="s">
        <v>28</v>
      </c>
      <c r="L20" s="5" t="s">
        <v>28</v>
      </c>
      <c r="M20" s="5" t="s">
        <v>28</v>
      </c>
      <c r="N20" s="5" t="s">
        <v>26</v>
      </c>
      <c r="O20" s="5" t="s">
        <v>26</v>
      </c>
      <c r="P20" s="4">
        <v>0</v>
      </c>
      <c r="Q20" s="5" t="s">
        <v>26</v>
      </c>
      <c r="R20" s="5" t="s">
        <v>26</v>
      </c>
      <c r="S20" s="4">
        <v>0</v>
      </c>
    </row>
    <row r="21" spans="1:19" x14ac:dyDescent="0.2">
      <c r="A21" t="s">
        <v>43</v>
      </c>
      <c r="B21" s="5" t="s">
        <v>28</v>
      </c>
      <c r="C21" s="5" t="s">
        <v>28</v>
      </c>
      <c r="D21" s="5" t="s">
        <v>28</v>
      </c>
      <c r="E21" s="5" t="s">
        <v>28</v>
      </c>
      <c r="F21" s="5" t="s">
        <v>28</v>
      </c>
      <c r="G21" s="5" t="s">
        <v>28</v>
      </c>
      <c r="H21" s="5" t="s">
        <v>26</v>
      </c>
      <c r="I21" s="5" t="s">
        <v>26</v>
      </c>
      <c r="J21" s="4">
        <v>0</v>
      </c>
      <c r="K21" s="5" t="s">
        <v>28</v>
      </c>
      <c r="L21" s="5" t="s">
        <v>28</v>
      </c>
      <c r="M21" s="5" t="s">
        <v>28</v>
      </c>
      <c r="N21" s="5" t="s">
        <v>26</v>
      </c>
      <c r="O21" s="5" t="s">
        <v>26</v>
      </c>
      <c r="P21" s="4">
        <v>0</v>
      </c>
      <c r="Q21" s="5" t="s">
        <v>28</v>
      </c>
      <c r="R21" s="5" t="s">
        <v>28</v>
      </c>
      <c r="S21" s="5" t="s">
        <v>28</v>
      </c>
    </row>
    <row r="22" spans="1:19" x14ac:dyDescent="0.2">
      <c r="A22" t="s">
        <v>44</v>
      </c>
      <c r="B22" s="5" t="s">
        <v>26</v>
      </c>
      <c r="C22" s="5" t="s">
        <v>26</v>
      </c>
      <c r="D22" s="4">
        <v>0</v>
      </c>
      <c r="E22" s="5" t="s">
        <v>26</v>
      </c>
      <c r="F22" s="5" t="s">
        <v>26</v>
      </c>
      <c r="G22" s="4">
        <v>0</v>
      </c>
      <c r="H22" s="5" t="s">
        <v>26</v>
      </c>
      <c r="I22" s="5" t="s">
        <v>26</v>
      </c>
      <c r="J22" s="4">
        <v>0</v>
      </c>
      <c r="K22" s="5" t="s">
        <v>26</v>
      </c>
      <c r="L22" s="5" t="s">
        <v>26</v>
      </c>
      <c r="M22" s="4">
        <v>0</v>
      </c>
      <c r="N22" s="5" t="s">
        <v>26</v>
      </c>
      <c r="O22" s="5" t="s">
        <v>26</v>
      </c>
      <c r="P22" s="4">
        <v>0</v>
      </c>
      <c r="Q22" s="5" t="s">
        <v>26</v>
      </c>
      <c r="R22" s="5" t="s">
        <v>26</v>
      </c>
      <c r="S22" s="4">
        <v>0</v>
      </c>
    </row>
    <row r="23" spans="1:19" x14ac:dyDescent="0.2">
      <c r="A23" s="9" t="s">
        <v>45</v>
      </c>
      <c r="B23" s="7">
        <v>30</v>
      </c>
      <c r="C23" s="8">
        <v>0.86099999999999999</v>
      </c>
      <c r="D23" s="7">
        <v>35</v>
      </c>
      <c r="E23" s="7">
        <v>30</v>
      </c>
      <c r="F23" s="8">
        <v>0.96899999999999997</v>
      </c>
      <c r="G23" s="7">
        <v>30</v>
      </c>
      <c r="H23" s="7">
        <v>20</v>
      </c>
      <c r="I23" s="8">
        <v>1</v>
      </c>
      <c r="J23" s="7">
        <v>20</v>
      </c>
      <c r="K23" s="7">
        <v>20</v>
      </c>
      <c r="L23" s="8">
        <v>1</v>
      </c>
      <c r="M23" s="7">
        <v>20</v>
      </c>
      <c r="N23" s="7">
        <v>20</v>
      </c>
      <c r="O23" s="8">
        <v>0.94699999999999995</v>
      </c>
      <c r="P23" s="7">
        <v>20</v>
      </c>
      <c r="Q23" s="7">
        <v>30</v>
      </c>
      <c r="R23" s="8">
        <v>1</v>
      </c>
      <c r="S23" s="7">
        <v>30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2024-11-15T12:27:32Z</dcterms:created>
  <dcterms:modified xsi:type="dcterms:W3CDTF">2024-11-19T12:25:07Z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